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muriellafond/Desktop/"/>
    </mc:Choice>
  </mc:AlternateContent>
  <xr:revisionPtr revIDLastSave="0" documentId="13_ncr:1_{8C03348B-89CC-DD4A-AA6E-470E2F8A754C}" xr6:coauthVersionLast="47" xr6:coauthVersionMax="47" xr10:uidLastSave="{00000000-0000-0000-0000-000000000000}"/>
  <bookViews>
    <workbookView xWindow="3020" yWindow="460" windowWidth="32580" windowHeight="20360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  <sheet name="Feuil1" sheetId="25" r:id="rId12"/>
    <sheet name="Feuil2" sheetId="26" r:id="rId1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J5" i="20"/>
  <c r="L5" i="20"/>
  <c r="K5" i="20"/>
  <c r="I5" i="20"/>
  <c r="F5" i="20"/>
  <c r="E5" i="20"/>
  <c r="Y18" i="20"/>
  <c r="X18" i="20"/>
  <c r="K18" i="20" s="1"/>
  <c r="J18" i="20"/>
  <c r="V18" i="20"/>
  <c r="U18" i="20"/>
  <c r="H18" i="20" s="1"/>
  <c r="S18" i="20"/>
  <c r="F18" i="20" s="1"/>
  <c r="R18" i="20"/>
  <c r="E18" i="20" s="1"/>
  <c r="P18" i="20"/>
  <c r="O18" i="20"/>
  <c r="B18" i="20" s="1"/>
  <c r="J7" i="20"/>
  <c r="H13" i="18" s="1"/>
  <c r="C5" i="20"/>
  <c r="C18" i="20" s="1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I18" i="20" l="1"/>
  <c r="L18" i="20"/>
  <c r="J20" i="20" s="1"/>
  <c r="H15" i="18" s="1"/>
  <c r="A7" i="20"/>
  <c r="A18" i="20"/>
  <c r="A20" i="20" s="1"/>
  <c r="G7" i="20"/>
  <c r="G18" i="20"/>
  <c r="G20" i="20" s="1"/>
  <c r="D7" i="20"/>
  <c r="H13" i="12" s="1"/>
  <c r="D18" i="20"/>
  <c r="D20" i="20" s="1"/>
  <c r="H15" i="12" s="1"/>
  <c r="H15" i="3" l="1"/>
  <c r="A22" i="20"/>
  <c r="B15" i="2" s="1"/>
  <c r="H15" i="17"/>
  <c r="G22" i="20"/>
  <c r="D15" i="2" s="1"/>
  <c r="H13" i="17"/>
  <c r="G10" i="20"/>
  <c r="C15" i="2" s="1"/>
  <c r="H13" i="3"/>
  <c r="A10" i="20"/>
  <c r="A15" i="2" s="1"/>
</calcChain>
</file>

<file path=xl/sharedStrings.xml><?xml version="1.0" encoding="utf-8"?>
<sst xmlns="http://schemas.openxmlformats.org/spreadsheetml/2006/main" count="937" uniqueCount="307">
  <si>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</si>
  <si>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</si>
  <si>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</si>
  <si>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</si>
  <si>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</si>
  <si>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</si>
  <si>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</si>
  <si>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</si>
  <si>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</si>
  <si>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</si>
  <si>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</si>
  <si>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</si>
  <si>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</si>
  <si>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</si>
  <si>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</si>
  <si>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</si>
  <si>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</si>
  <si>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</si>
  <si>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</si>
  <si>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</si>
  <si>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</si>
  <si>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</si>
  <si>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</si>
  <si>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</si>
  <si>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</si>
  <si>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</si>
  <si>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</si>
  <si>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</si>
  <si>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</si>
  <si>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</si>
  <si>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</si>
  <si>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</si>
  <si>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</si>
  <si>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</si>
  <si>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</si>
  <si>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</si>
  <si>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</si>
  <si>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</si>
  <si>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</si>
  <si>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</si>
  <si>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</si>
  <si>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</si>
  <si>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</si>
  <si>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</si>
  <si>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</si>
  <si>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</si>
  <si>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</si>
  <si>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</si>
  <si>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</si>
  <si>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</si>
  <si>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</si>
  <si>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</si>
  <si>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</si>
  <si>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</si>
  <si>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</si>
  <si>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</si>
  <si>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</si>
  <si>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</si>
  <si>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</si>
  <si>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</si>
  <si>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</si>
  <si>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</si>
  <si>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</si>
  <si>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</si>
  <si>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</si>
  <si>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</si>
  <si>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</si>
  <si>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</si>
  <si>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</si>
  <si>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</si>
  <si>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</si>
  <si>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</si>
  <si>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</si>
  <si>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</si>
  <si>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</si>
  <si>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</si>
  <si>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</si>
  <si>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</si>
  <si>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</si>
  <si>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</si>
  <si>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</si>
  <si>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</si>
  <si>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</si>
  <si>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</si>
  <si>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</si>
  <si>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</si>
  <si>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</si>
  <si>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</si>
  <si>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</si>
  <si>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</si>
  <si>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</si>
  <si>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</si>
  <si>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</si>
  <si>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</si>
  <si>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</si>
  <si>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</si>
  <si>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</si>
  <si>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</si>
  <si>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</si>
  <si>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</si>
  <si>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</si>
  <si>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</si>
  <si>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</si>
  <si>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</si>
  <si>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</si>
  <si>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</si>
  <si>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</si>
  <si>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</si>
  <si>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</si>
  <si>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</si>
  <si>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</si>
  <si>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</si>
  <si>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</si>
  <si>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</si>
  <si>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</si>
  <si>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</si>
  <si>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</si>
  <si>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</si>
  <si>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</si>
  <si>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</si>
  <si>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</si>
  <si>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</si>
  <si>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</si>
  <si>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</si>
  <si>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</si>
  <si>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</si>
  <si>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</si>
  <si>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</si>
  <si>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</si>
  <si>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</si>
  <si>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</si>
  <si>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</si>
  <si>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</si>
  <si>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</si>
  <si>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</si>
  <si>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</si>
  <si>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</si>
  <si>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</si>
  <si>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</si>
  <si>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</si>
  <si>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</si>
  <si>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</si>
  <si>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</si>
  <si>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</si>
  <si>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</si>
  <si>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</si>
  <si>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</si>
  <si>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</si>
  <si>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</si>
  <si>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</si>
  <si>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</si>
  <si>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</si>
  <si>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</si>
  <si>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</si>
  <si>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</si>
  <si>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</si>
  <si>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</si>
  <si>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 xml:space="preserve"> </t>
  </si>
  <si>
    <t>Parcours Type Portail</t>
  </si>
  <si>
    <t>Parcours Type</t>
  </si>
  <si>
    <t>Arts et Métiers de l'Image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</si>
  <si>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</si>
  <si>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</si>
  <si>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</si>
  <si>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</si>
  <si>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</si>
  <si>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</si>
  <si>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</si>
  <si>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UE obtenue avec moyenne de 10/20. Les ECUE sont compensables entre eux. Calcul seconde chance à l'ECUE : multiplier par deux la meilleure note</t>
  </si>
  <si>
    <t>Obtention du Semestre</t>
  </si>
  <si>
    <t xml:space="preserve">Semestre obtenu avec une moyenne de 10/20. </t>
  </si>
  <si>
    <t>Obtention de l'Année</t>
  </si>
  <si>
    <t>Année obtenue avec une moyenne de 10/20. Les semestres se compensent.</t>
  </si>
  <si>
    <t xml:space="preserve">Moyenne 10/20. Les semestres se compensent. </t>
  </si>
  <si>
    <t>Non</t>
  </si>
  <si>
    <t>REDOUBLEMENT</t>
  </si>
  <si>
    <t>Pour passer en L2, il faut avoir obtenu 8 UE sur 10 de la L1. Toutes les UE L1 et L2 devront être validées à la fin de la L2 pour un passage en L3.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</si>
  <si>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</si>
  <si>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</si>
  <si>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</si>
  <si>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</si>
  <si>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</si>
  <si>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</si>
  <si>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</si>
  <si>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</si>
  <si>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</si>
  <si>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</si>
  <si>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</si>
  <si>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</si>
  <si>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</si>
  <si>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</si>
  <si>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</si>
  <si>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</si>
  <si>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</si>
  <si>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</si>
  <si>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</si>
  <si>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</si>
  <si>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</si>
  <si>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</si>
  <si>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</si>
  <si>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</si>
  <si>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</si>
  <si>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</si>
  <si>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</si>
  <si>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</si>
  <si>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</si>
  <si>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</si>
  <si>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</si>
  <si>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</si>
  <si>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</si>
  <si>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</si>
  <si>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</si>
  <si>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 1 Iconographie et culture visuelle</t>
  </si>
  <si>
    <t>Iconographies et nouvelles images</t>
  </si>
  <si>
    <t>Histoire du cinéma : de la naissance du cinématographe aux années 50</t>
  </si>
  <si>
    <t>Ciné-club</t>
  </si>
  <si>
    <t>UE 2 Fondamentaux de la production audiovisuelle</t>
  </si>
  <si>
    <t>Initiation à la prise de vue</t>
  </si>
  <si>
    <t>Initiation à la scénarisation</t>
  </si>
  <si>
    <t>Initiation à la prise de son</t>
  </si>
  <si>
    <t>UE 3 Etudes filmiques</t>
  </si>
  <si>
    <t>Etude d'une œuvre filmique intégrale</t>
  </si>
  <si>
    <t>L1  Lettres</t>
  </si>
  <si>
    <t>Analyse filmique</t>
  </si>
  <si>
    <t>UE 4 Construction et analyse des imaginaires</t>
  </si>
  <si>
    <t>Sémiologie des images (Découverte langue française)</t>
  </si>
  <si>
    <t>Littérature comparée 4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</si>
  <si>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</si>
  <si>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</si>
  <si>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</si>
  <si>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</si>
  <si>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</si>
  <si>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</si>
  <si>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</si>
  <si>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</si>
  <si>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</si>
  <si>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</si>
  <si>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</si>
  <si>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</si>
  <si>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</si>
  <si>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</si>
  <si>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</si>
  <si>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</si>
  <si>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</si>
  <si>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</si>
  <si>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</si>
  <si>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</si>
  <si>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</si>
  <si>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</si>
  <si>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</si>
  <si>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</si>
  <si>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</si>
  <si>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</si>
  <si>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</si>
  <si>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</si>
  <si>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seconde chance: multiplier par 2 la meileure des notes</t>
  </si>
  <si>
    <t>ECUE porté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</si>
  <si>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</si>
  <si>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</si>
  <si>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</si>
  <si>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</si>
  <si>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</si>
  <si>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</si>
  <si>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</si>
  <si>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Histoire du cinéma : des années 60 à l'époque contemporaine</t>
  </si>
  <si>
    <t>Initiation à l'animation (2D/3D) et ateliers immersifs</t>
  </si>
  <si>
    <t>Initiation au montage vidéo</t>
  </si>
  <si>
    <t>Initiation au sound design</t>
  </si>
  <si>
    <t xml:space="preserve">UE 3 Gestion de projet </t>
  </si>
  <si>
    <t>Fictions à l'écran</t>
  </si>
  <si>
    <t>Initiation à la lecture du geste</t>
  </si>
  <si>
    <t>L1 Danse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</si>
  <si>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</si>
  <si>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</si>
  <si>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</si>
  <si>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</si>
  <si>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</si>
  <si>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</si>
  <si>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</si>
  <si>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</si>
  <si>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Théories du cinéma</t>
  </si>
  <si>
    <t>Histoire des médias</t>
  </si>
  <si>
    <t>L1 AMI</t>
  </si>
  <si>
    <t>UE 2 Composition des images</t>
  </si>
  <si>
    <t>Initiation aux effets spéciaux (SFX) et ateliers immersifs</t>
  </si>
  <si>
    <t>Réalisation d'un court</t>
  </si>
  <si>
    <t>Cet ECUE concentre les heures des 3 ECUE d'initiation de l'UE 2 - Formation par les pairs</t>
  </si>
  <si>
    <t>Dessin et création visuelle</t>
  </si>
  <si>
    <t>UE 3 Gestion de projet</t>
  </si>
  <si>
    <t>Techniques de la photographie</t>
  </si>
  <si>
    <t>Créer un paysage sonore : mixage</t>
  </si>
  <si>
    <t>Narration filmique</t>
  </si>
  <si>
    <t>Compétences transversales S4</t>
  </si>
  <si>
    <t>Compétences écrites 2</t>
  </si>
  <si>
    <t>Compétences numériques 2</t>
  </si>
  <si>
    <t>Langue Vivante-4</t>
  </si>
  <si>
    <t>Anglais 4</t>
  </si>
  <si>
    <t>Socio-économie du cinéma et de l'audiovisuel</t>
  </si>
  <si>
    <t>Analyse et critique des images en mouvement</t>
  </si>
  <si>
    <t>Animation 2D/3D et ateliers immersifs</t>
  </si>
  <si>
    <t>Cet ECUE n'est plus une initiation mais mêle les étudiants de L2 et L1 - Formation par les pairs</t>
  </si>
  <si>
    <t>Cet ECUE concentre les heures de 2 ECUE d'initiation de l'UE 2 - Formation par les pairs</t>
  </si>
  <si>
    <t>Formation par les pairs - Niveaux mélangés</t>
  </si>
  <si>
    <t>Le documentaire</t>
  </si>
  <si>
    <t>Production d'images assistée par ordinateur (PAO)</t>
  </si>
  <si>
    <t>Musique assistée par ordinateur (MAO)</t>
  </si>
  <si>
    <t>Seuil de compensation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</si>
</sst>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18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7" fillId="0" borderId="1" xfId="2" applyFont="1" applyBorder="1" applyProtection="1">
      <protection locked="0"/>
    </xf>
    <xf numFmtId="0" fontId="6" fillId="0" borderId="1" xfId="2" applyBorder="1" applyProtection="1">
      <protection locked="0"/>
    </xf>
    <xf numFmtId="0" fontId="8" fillId="0" borderId="1" xfId="2" applyFont="1" applyBorder="1" applyProtection="1">
      <protection locked="0"/>
    </xf>
    <xf numFmtId="0" fontId="6" fillId="0" borderId="0" xfId="2" applyProtection="1">
      <protection locked="0"/>
    </xf>
    <xf numFmtId="0" fontId="7" fillId="0" borderId="1" xfId="2" applyFont="1" applyBorder="1" applyAlignment="1" applyProtection="1">
      <alignment wrapText="1"/>
      <protection locked="0"/>
    </xf>
    <xf numFmtId="0" fontId="8" fillId="0" borderId="1" xfId="2" applyFont="1" applyBorder="1" applyAlignment="1" applyProtection="1">
      <alignment wrapText="1"/>
      <protection locked="0"/>
    </xf>
    <xf numFmtId="0" fontId="6" fillId="0" borderId="0" xfId="2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9" fillId="0" borderId="1" xfId="2" applyFont="1" applyBorder="1" applyProtection="1">
      <protection locked="0"/>
    </xf>
    <xf numFmtId="0" fontId="8" fillId="0" borderId="1" xfId="2" applyFont="1" applyBorder="1" applyAlignment="1" applyProtection="1">
      <alignment horizontal="center"/>
      <protection locked="0"/>
    </xf>
    <xf numFmtId="0" fontId="6" fillId="0" borderId="1" xfId="2" applyBorder="1" applyAlignment="1" applyProtection="1">
      <alignment horizontal="center"/>
      <protection locked="0"/>
    </xf>
    <xf numFmtId="0" fontId="10" fillId="0" borderId="1" xfId="2" applyFont="1" applyBorder="1" applyProtection="1">
      <protection locked="0"/>
    </xf>
    <xf numFmtId="164" fontId="0" fillId="4" borderId="1" xfId="0" applyNumberForma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 wrapText="1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</cellXfs>
  <cellStyles count="3">
    <cellStyle name="Excel Built-in Normal" xfId="2" xr:uid="{00000000-0005-0000-0000-000000000000}"/>
    <cellStyle name="Lien hypertexte" xfId="1" builtinId="8"/>
    <cellStyle name="Normal" xfId="0" builtinId="0"/>
  </cellStyles>
  <dxfs count="11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workbookViewId="0">
      <selection activeCell="A34" sqref="A34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29" t="s">
        <v>0</v>
      </c>
      <c r="B1" s="22" t="s">
        <v>1</v>
      </c>
      <c r="C1" s="22" t="s">
        <v>2</v>
      </c>
      <c r="D1" s="22" t="s">
        <v>3</v>
      </c>
      <c r="E1" s="29" t="s">
        <v>4</v>
      </c>
      <c r="F1" s="22" t="s">
        <v>5</v>
      </c>
      <c r="G1" s="22" t="s">
        <v>6</v>
      </c>
      <c r="H1" s="22" t="s">
        <v>7</v>
      </c>
      <c r="I1" s="29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5.95">
      <c r="A9" s="30" t="s">
        <v>34</v>
      </c>
      <c r="B9" s="1" t="s">
        <v>35</v>
      </c>
    </row>
    <row r="10" spans="1:9" ht="15.95">
      <c r="A10" s="30" t="s">
        <v>36</v>
      </c>
      <c r="B10" s="1" t="s">
        <v>37</v>
      </c>
    </row>
    <row r="11" spans="1:9" ht="15.95">
      <c r="A11" s="30" t="s">
        <v>38</v>
      </c>
      <c r="B11" s="1" t="s">
        <v>39</v>
      </c>
    </row>
    <row r="12" spans="1:9" ht="15.95">
      <c r="A12" s="30" t="s">
        <v>40</v>
      </c>
      <c r="B12" s="1" t="s">
        <v>41</v>
      </c>
    </row>
    <row r="13" spans="1:9" ht="15.95">
      <c r="A13" s="30" t="s">
        <v>42</v>
      </c>
      <c r="B13" s="1" t="s">
        <v>43</v>
      </c>
    </row>
    <row r="14" spans="1:9" ht="15.95">
      <c r="A14" s="30" t="s">
        <v>44</v>
      </c>
      <c r="B14" s="1" t="s">
        <v>45</v>
      </c>
    </row>
    <row r="15" spans="1:9" ht="15.95">
      <c r="A15" s="30" t="s">
        <v>46</v>
      </c>
      <c r="B15" s="1" t="s">
        <v>47</v>
      </c>
    </row>
    <row r="16" spans="1:9" ht="15.95">
      <c r="A16" s="30" t="s">
        <v>48</v>
      </c>
      <c r="B16" s="1" t="s">
        <v>49</v>
      </c>
    </row>
    <row r="17" spans="1:7" ht="15.95">
      <c r="A17" s="30" t="s">
        <v>50</v>
      </c>
      <c r="B17" s="1" t="s">
        <v>51</v>
      </c>
    </row>
    <row r="18" spans="1:7" ht="15.95">
      <c r="A18" s="30" t="s">
        <v>52</v>
      </c>
      <c r="B18" s="1" t="s">
        <v>53</v>
      </c>
    </row>
    <row r="19" spans="1:7" ht="15.95">
      <c r="A19" s="30" t="s">
        <v>54</v>
      </c>
      <c r="B19" s="1" t="s">
        <v>55</v>
      </c>
    </row>
    <row r="20" spans="1:7" ht="15.95">
      <c r="A20" s="30" t="s">
        <v>56</v>
      </c>
      <c r="B20" s="1" t="s">
        <v>57</v>
      </c>
    </row>
    <row r="21" spans="1:7" ht="15.95">
      <c r="A21" s="30" t="s">
        <v>58</v>
      </c>
      <c r="B21" s="1" t="s">
        <v>59</v>
      </c>
    </row>
    <row r="22" spans="1:7" ht="15.95">
      <c r="A22" s="30" t="s">
        <v>60</v>
      </c>
      <c r="B22" s="1" t="s">
        <v>61</v>
      </c>
    </row>
    <row r="23" spans="1:7" ht="15.95">
      <c r="A23" s="30" t="s">
        <v>62</v>
      </c>
      <c r="B23" s="1" t="s">
        <v>63</v>
      </c>
    </row>
    <row r="24" spans="1:7" ht="15.95">
      <c r="A24" s="30" t="s">
        <v>64</v>
      </c>
      <c r="B24" s="1" t="s">
        <v>65</v>
      </c>
    </row>
    <row r="25" spans="1:7" ht="15.95">
      <c r="A25" s="30" t="s">
        <v>66</v>
      </c>
      <c r="B25" s="1" t="s">
        <v>67</v>
      </c>
    </row>
    <row r="26" spans="1:7" ht="15.95">
      <c r="A26" s="30" t="s">
        <v>68</v>
      </c>
      <c r="B26" s="1" t="s">
        <v>69</v>
      </c>
    </row>
    <row r="27" spans="1:7" ht="15.95">
      <c r="A27" s="30" t="s">
        <v>70</v>
      </c>
      <c r="B27" s="1" t="s">
        <v>71</v>
      </c>
    </row>
    <row r="28" spans="1:7">
      <c r="A28" s="50" t="s">
        <v>72</v>
      </c>
      <c r="B28" s="1" t="s">
        <v>73</v>
      </c>
    </row>
    <row r="29" spans="1:7">
      <c r="A29" s="51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0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0" t="s">
        <v>70</v>
      </c>
    </row>
    <row r="35" spans="1:7">
      <c r="C35" s="1" t="s">
        <v>50</v>
      </c>
      <c r="D35" s="1" t="s">
        <v>60</v>
      </c>
      <c r="E35" s="1" t="s">
        <v>64</v>
      </c>
      <c r="F35" s="50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 ht="15.95">
      <c r="A40" s="39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39" t="s">
        <v>98</v>
      </c>
    </row>
    <row r="55" spans="1:1" ht="15.95">
      <c r="A55" s="39" t="s">
        <v>99</v>
      </c>
    </row>
    <row r="56" spans="1:1" ht="35.450000000000003" customHeight="1">
      <c r="A56" s="39" t="s">
        <v>100</v>
      </c>
    </row>
    <row r="57" spans="1:1" ht="42.6" customHeight="1">
      <c r="A57" s="39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39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75" zoomScaleNormal="75" zoomScalePageLayoutView="75" workbookViewId="0">
      <pane ySplit="18" topLeftCell="A25" activePane="bottomLeft" state="frozen"/>
      <selection pane="bottomLeft" activeCell="B38" sqref="B38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33" t="s">
        <v>180</v>
      </c>
      <c r="B7" s="130" t="str">
        <f>'Fiche Générale'!B3</f>
        <v>Portail_LLAC</v>
      </c>
      <c r="C7" s="133" t="s">
        <v>181</v>
      </c>
      <c r="D7" s="133"/>
      <c r="E7" s="140" t="str">
        <f>'Fiche Générale'!B4</f>
        <v>Humanités</v>
      </c>
      <c r="F7" s="141"/>
      <c r="G7" s="133" t="s">
        <v>182</v>
      </c>
      <c r="H7" s="155">
        <f>'Fiche Générale'!B5</f>
        <v>0</v>
      </c>
      <c r="I7" s="155"/>
      <c r="J7" s="155"/>
    </row>
    <row r="8" spans="1:10" ht="18" customHeight="1">
      <c r="A8" s="133"/>
      <c r="B8" s="130"/>
      <c r="C8" s="133"/>
      <c r="D8" s="133"/>
      <c r="E8" s="142"/>
      <c r="F8" s="143"/>
      <c r="G8" s="133"/>
      <c r="H8" s="155"/>
      <c r="I8" s="155"/>
      <c r="J8" s="155"/>
    </row>
    <row r="9" spans="1:10" ht="18" customHeight="1">
      <c r="A9" s="133"/>
      <c r="B9" s="130"/>
      <c r="C9" s="133"/>
      <c r="D9" s="133"/>
      <c r="E9" s="144"/>
      <c r="F9" s="145"/>
      <c r="G9" s="133"/>
      <c r="H9" s="155"/>
      <c r="I9" s="155"/>
      <c r="J9" s="155"/>
    </row>
    <row r="10" spans="1:10" ht="18" customHeight="1">
      <c r="A10" s="133"/>
      <c r="B10" s="130"/>
      <c r="C10" s="147" t="s">
        <v>183</v>
      </c>
      <c r="D10" s="147"/>
      <c r="E10" s="157" t="str">
        <f>'Fiche Générale'!B9</f>
        <v>Arts et Métiers de l'Image</v>
      </c>
      <c r="F10" s="157"/>
      <c r="G10" s="157"/>
      <c r="H10" s="157"/>
      <c r="I10" s="157"/>
      <c r="J10" s="157"/>
    </row>
    <row r="11" spans="1:10" ht="18" customHeight="1">
      <c r="A11" s="133"/>
      <c r="B11" s="130"/>
      <c r="C11" s="147"/>
      <c r="D11" s="147"/>
      <c r="E11" s="157"/>
      <c r="F11" s="157"/>
      <c r="G11" s="157"/>
      <c r="H11" s="157"/>
      <c r="I11" s="157"/>
      <c r="J11" s="157"/>
    </row>
    <row r="12" spans="1:10">
      <c r="C12" s="14" t="s">
        <v>157</v>
      </c>
    </row>
    <row r="13" spans="1:10">
      <c r="A13" s="122" t="s">
        <v>184</v>
      </c>
      <c r="B13" s="92" t="str">
        <f>'S3 Maquette'!B13</f>
        <v>2ème année de Portail</v>
      </c>
      <c r="C13" s="122" t="s">
        <v>186</v>
      </c>
      <c r="D13" s="122"/>
      <c r="E13" s="177">
        <f>'S3 Maquette'!E13</f>
        <v>0</v>
      </c>
      <c r="F13" s="177"/>
      <c r="G13" s="122" t="s">
        <v>273</v>
      </c>
      <c r="H13" s="88">
        <f>Calcul!J7</f>
        <v>240</v>
      </c>
      <c r="I13" s="88"/>
      <c r="J13" s="28"/>
    </row>
    <row r="14" spans="1:10">
      <c r="A14" s="122"/>
      <c r="B14" s="95"/>
      <c r="C14" s="122"/>
      <c r="D14" s="122"/>
      <c r="E14" s="177"/>
      <c r="F14" s="177"/>
      <c r="G14" s="122"/>
      <c r="H14" s="88"/>
      <c r="I14" s="88"/>
      <c r="J14" s="28"/>
    </row>
    <row r="15" spans="1:10">
      <c r="A15" s="122" t="s">
        <v>188</v>
      </c>
      <c r="B15" s="92" t="s">
        <v>146</v>
      </c>
      <c r="C15" s="126" t="s">
        <v>189</v>
      </c>
      <c r="D15" s="127"/>
      <c r="E15" s="122"/>
      <c r="F15" s="122"/>
      <c r="G15" s="164" t="s">
        <v>258</v>
      </c>
      <c r="H15" s="125">
        <f>Calcul!J20</f>
        <v>146</v>
      </c>
      <c r="I15" s="125"/>
      <c r="J15" s="28"/>
    </row>
    <row r="16" spans="1:10">
      <c r="A16" s="122"/>
      <c r="B16" s="95"/>
      <c r="C16" s="128"/>
      <c r="D16" s="129"/>
      <c r="E16" s="122"/>
      <c r="F16" s="122"/>
      <c r="G16" s="166"/>
      <c r="H16" s="125"/>
      <c r="I16" s="125"/>
      <c r="J16" s="28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4">
        <v>0</v>
      </c>
      <c r="B19" s="52" t="s">
        <v>292</v>
      </c>
      <c r="C19" s="54" t="s">
        <v>11</v>
      </c>
      <c r="D19" s="54">
        <v>6</v>
      </c>
      <c r="E19" s="69"/>
      <c r="F19" s="69"/>
      <c r="G19" s="69"/>
      <c r="H19" s="70"/>
      <c r="I19" s="70"/>
      <c r="J19" s="70"/>
      <c r="K19" s="70"/>
      <c r="L19" s="70"/>
      <c r="M19" s="70"/>
      <c r="N19" s="69"/>
      <c r="O19" s="36"/>
    </row>
    <row r="20" spans="1:15" ht="43.35" customHeight="1">
      <c r="A20" s="54" t="s">
        <v>199</v>
      </c>
      <c r="B20" s="52" t="s">
        <v>293</v>
      </c>
      <c r="C20" s="54" t="s">
        <v>19</v>
      </c>
      <c r="D20" s="70"/>
      <c r="E20" s="69"/>
      <c r="F20" s="69"/>
      <c r="G20" s="69"/>
      <c r="H20" s="70"/>
      <c r="I20" s="70"/>
      <c r="J20" s="70"/>
      <c r="K20" s="70"/>
      <c r="L20" s="70"/>
      <c r="M20" s="70"/>
      <c r="N20" s="69"/>
      <c r="O20" s="36"/>
    </row>
    <row r="21" spans="1:15" ht="43.35" customHeight="1">
      <c r="A21" s="54" t="s">
        <v>201</v>
      </c>
      <c r="B21" s="52" t="s">
        <v>294</v>
      </c>
      <c r="C21" s="54" t="s">
        <v>19</v>
      </c>
      <c r="D21" s="70"/>
      <c r="E21" s="69"/>
      <c r="F21" s="69"/>
      <c r="G21" s="69"/>
      <c r="H21" s="70"/>
      <c r="I21" s="70"/>
      <c r="J21" s="70"/>
      <c r="K21" s="70"/>
      <c r="L21" s="70"/>
      <c r="M21" s="70"/>
      <c r="N21" s="69"/>
      <c r="O21" s="36"/>
    </row>
    <row r="22" spans="1:15" ht="43.35" customHeight="1">
      <c r="A22" s="54" t="s">
        <v>203</v>
      </c>
      <c r="B22" s="53" t="s">
        <v>295</v>
      </c>
      <c r="C22" s="54" t="s">
        <v>19</v>
      </c>
      <c r="D22" s="70"/>
      <c r="E22" s="69"/>
      <c r="F22" s="69"/>
      <c r="G22" s="69"/>
      <c r="H22" s="70"/>
      <c r="I22" s="70"/>
      <c r="J22" s="70"/>
      <c r="K22" s="70"/>
      <c r="L22" s="70"/>
      <c r="M22" s="70"/>
      <c r="N22" s="69"/>
      <c r="O22" s="36"/>
    </row>
    <row r="23" spans="1:15" ht="43.35" customHeight="1">
      <c r="A23" s="57"/>
      <c r="B23" s="53" t="s">
        <v>205</v>
      </c>
      <c r="C23" s="54" t="s">
        <v>29</v>
      </c>
      <c r="D23" s="70"/>
      <c r="E23" s="69"/>
      <c r="F23" s="69"/>
      <c r="G23" s="69"/>
      <c r="H23" s="70"/>
      <c r="I23" s="70"/>
      <c r="J23" s="70"/>
      <c r="K23" s="70"/>
      <c r="L23" s="70"/>
      <c r="M23" s="70"/>
      <c r="N23" s="69"/>
      <c r="O23" s="36"/>
    </row>
    <row r="24" spans="1:15" ht="43.35" customHeight="1">
      <c r="A24" s="54" t="s">
        <v>206</v>
      </c>
      <c r="B24" s="53" t="s">
        <v>296</v>
      </c>
      <c r="C24" s="54" t="s">
        <v>19</v>
      </c>
      <c r="D24" s="70"/>
      <c r="E24" s="69"/>
      <c r="F24" s="69"/>
      <c r="G24" s="69"/>
      <c r="H24" s="70"/>
      <c r="I24" s="70"/>
      <c r="J24" s="70"/>
      <c r="K24" s="70"/>
      <c r="L24" s="70"/>
      <c r="M24" s="70"/>
      <c r="N24" s="69"/>
      <c r="O24" s="36"/>
    </row>
    <row r="25" spans="1:15" ht="43.35" customHeight="1">
      <c r="A25" s="54" t="s">
        <v>208</v>
      </c>
      <c r="B25" s="53" t="s">
        <v>209</v>
      </c>
      <c r="C25" s="54" t="s">
        <v>19</v>
      </c>
      <c r="D25" s="70"/>
      <c r="E25" s="69"/>
      <c r="F25" s="69"/>
      <c r="G25" s="69"/>
      <c r="H25" s="70"/>
      <c r="I25" s="70"/>
      <c r="J25" s="70"/>
      <c r="K25" s="70"/>
      <c r="L25" s="70"/>
      <c r="M25" s="70"/>
      <c r="N25" s="69"/>
      <c r="O25" s="36"/>
    </row>
    <row r="26" spans="1:15" ht="43.35" customHeight="1">
      <c r="A26" s="54" t="s">
        <v>210</v>
      </c>
      <c r="B26" s="53" t="s">
        <v>211</v>
      </c>
      <c r="C26" s="54" t="s">
        <v>19</v>
      </c>
      <c r="D26" s="70"/>
      <c r="E26" s="69"/>
      <c r="F26" s="69"/>
      <c r="G26" s="69"/>
      <c r="H26" s="70"/>
      <c r="I26" s="70"/>
      <c r="J26" s="70"/>
      <c r="K26" s="70"/>
      <c r="L26" s="70"/>
      <c r="M26" s="70"/>
      <c r="N26" s="69"/>
      <c r="O26" s="36"/>
    </row>
    <row r="27" spans="1:15" ht="43.35" customHeight="1">
      <c r="A27" s="23"/>
      <c r="B27" s="71" t="s">
        <v>212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/>
      <c r="B28" s="73" t="s">
        <v>213</v>
      </c>
      <c r="C28" s="20" t="s">
        <v>19</v>
      </c>
      <c r="D28" s="20"/>
      <c r="E28" s="5"/>
      <c r="F28" s="5"/>
      <c r="G28" s="5"/>
      <c r="H28" s="20"/>
      <c r="I28" s="81">
        <v>20</v>
      </c>
      <c r="J28" s="73"/>
      <c r="K28" s="20"/>
      <c r="L28" s="20"/>
      <c r="M28" s="20" t="s">
        <v>12</v>
      </c>
      <c r="N28" s="5"/>
      <c r="O28" s="5"/>
    </row>
    <row r="29" spans="1:15" ht="43.35" customHeight="1">
      <c r="A29" s="23"/>
      <c r="B29" s="74" t="s">
        <v>281</v>
      </c>
      <c r="C29" s="20" t="s">
        <v>19</v>
      </c>
      <c r="D29" s="20"/>
      <c r="E29" s="5"/>
      <c r="F29" s="5"/>
      <c r="G29" s="5"/>
      <c r="H29" s="20"/>
      <c r="I29" s="82">
        <v>12</v>
      </c>
      <c r="J29" s="72"/>
      <c r="K29" s="20"/>
      <c r="L29" s="20"/>
      <c r="M29" s="20" t="s">
        <v>12</v>
      </c>
      <c r="N29" s="5"/>
      <c r="O29" s="5"/>
    </row>
    <row r="30" spans="1:15" ht="43.35" customHeight="1">
      <c r="A30" s="23"/>
      <c r="B30" s="72" t="s">
        <v>297</v>
      </c>
      <c r="C30" s="20" t="s">
        <v>19</v>
      </c>
      <c r="D30" s="20"/>
      <c r="E30" s="5"/>
      <c r="F30" s="5"/>
      <c r="G30" s="5"/>
      <c r="H30" s="20"/>
      <c r="I30" s="82">
        <v>12</v>
      </c>
      <c r="J30" s="72"/>
      <c r="K30" s="20"/>
      <c r="L30" s="20"/>
      <c r="M30" s="20" t="s">
        <v>12</v>
      </c>
      <c r="N30" s="5"/>
      <c r="O30" s="5"/>
    </row>
    <row r="31" spans="1:15" ht="43.35" customHeight="1">
      <c r="A31" s="23"/>
      <c r="B31" s="73" t="s">
        <v>215</v>
      </c>
      <c r="C31" s="20" t="s">
        <v>19</v>
      </c>
      <c r="D31" s="20"/>
      <c r="E31" s="5"/>
      <c r="F31" s="5"/>
      <c r="G31" s="5"/>
      <c r="H31" s="20"/>
      <c r="I31" s="81"/>
      <c r="J31" s="73">
        <v>20</v>
      </c>
      <c r="K31" s="20"/>
      <c r="L31" s="20"/>
      <c r="M31" s="20" t="s">
        <v>20</v>
      </c>
      <c r="N31" s="5" t="s">
        <v>282</v>
      </c>
      <c r="O31" s="5"/>
    </row>
    <row r="32" spans="1:15" ht="43.35" customHeight="1">
      <c r="A32" s="23"/>
      <c r="B32" s="71"/>
      <c r="C32" s="20"/>
      <c r="D32" s="20"/>
      <c r="E32" s="5"/>
      <c r="F32" s="5"/>
      <c r="G32" s="5"/>
      <c r="H32" s="20"/>
      <c r="I32" s="82"/>
      <c r="J32" s="72"/>
      <c r="K32" s="20"/>
      <c r="L32" s="20"/>
      <c r="M32" s="20"/>
      <c r="N32" s="5"/>
      <c r="O32" s="5"/>
    </row>
    <row r="33" spans="1:15" ht="43.35" customHeight="1">
      <c r="A33" s="23"/>
      <c r="B33" s="71" t="s">
        <v>283</v>
      </c>
      <c r="C33" s="20" t="s">
        <v>11</v>
      </c>
      <c r="D33" s="20">
        <v>6</v>
      </c>
      <c r="E33" s="5"/>
      <c r="F33" s="5"/>
      <c r="G33" s="5"/>
      <c r="H33" s="20"/>
      <c r="I33" s="82"/>
      <c r="J33" s="72"/>
      <c r="K33" s="20"/>
      <c r="L33" s="20"/>
      <c r="M33" s="20"/>
      <c r="N33" s="5"/>
      <c r="O33" s="5"/>
    </row>
    <row r="34" spans="1:15" ht="43.35" customHeight="1">
      <c r="A34" s="23"/>
      <c r="B34" s="72" t="s">
        <v>298</v>
      </c>
      <c r="C34" s="20" t="s">
        <v>19</v>
      </c>
      <c r="D34" s="20"/>
      <c r="E34" s="5"/>
      <c r="F34" s="5"/>
      <c r="G34" s="5"/>
      <c r="H34" s="20"/>
      <c r="I34" s="82"/>
      <c r="J34" s="72">
        <v>20</v>
      </c>
      <c r="K34" s="20"/>
      <c r="L34" s="20"/>
      <c r="M34" s="20" t="s">
        <v>12</v>
      </c>
      <c r="N34" s="5"/>
      <c r="O34" s="5"/>
    </row>
    <row r="35" spans="1:15" ht="43.35" customHeight="1">
      <c r="A35" s="23"/>
      <c r="B35" s="72" t="s">
        <v>299</v>
      </c>
      <c r="C35" s="20" t="s">
        <v>19</v>
      </c>
      <c r="D35" s="20"/>
      <c r="E35" s="5"/>
      <c r="F35" s="5"/>
      <c r="G35" s="5"/>
      <c r="H35" s="20"/>
      <c r="I35" s="82"/>
      <c r="J35" s="72">
        <v>18</v>
      </c>
      <c r="K35" s="20"/>
      <c r="L35" s="20"/>
      <c r="M35" s="20" t="s">
        <v>20</v>
      </c>
      <c r="N35" s="5" t="s">
        <v>282</v>
      </c>
      <c r="O35" s="5" t="s">
        <v>300</v>
      </c>
    </row>
    <row r="36" spans="1:15" ht="43.35" customHeight="1">
      <c r="A36" s="23"/>
      <c r="B36" s="72" t="s">
        <v>285</v>
      </c>
      <c r="C36" s="20" t="s">
        <v>19</v>
      </c>
      <c r="D36" s="20"/>
      <c r="E36" s="5"/>
      <c r="F36" s="5"/>
      <c r="G36" s="5"/>
      <c r="H36" s="20"/>
      <c r="I36" s="82"/>
      <c r="J36" s="72">
        <v>36</v>
      </c>
      <c r="K36" s="20"/>
      <c r="L36" s="20"/>
      <c r="M36" s="20" t="s">
        <v>20</v>
      </c>
      <c r="N36" s="5" t="s">
        <v>282</v>
      </c>
      <c r="O36" s="5" t="s">
        <v>301</v>
      </c>
    </row>
    <row r="37" spans="1:15" ht="43.35" customHeight="1">
      <c r="A37" s="23"/>
      <c r="B37" s="71"/>
      <c r="C37" s="20"/>
      <c r="D37" s="20"/>
      <c r="E37" s="5"/>
      <c r="F37" s="5"/>
      <c r="G37" s="5"/>
      <c r="H37" s="20"/>
      <c r="I37" s="82"/>
      <c r="J37" s="72"/>
      <c r="K37" s="20"/>
      <c r="L37" s="20"/>
      <c r="M37" s="20"/>
      <c r="N37" s="5"/>
      <c r="O37" s="5"/>
    </row>
    <row r="38" spans="1:15" ht="43.35" customHeight="1">
      <c r="A38" s="23"/>
      <c r="B38" s="71" t="s">
        <v>288</v>
      </c>
      <c r="C38" s="20" t="s">
        <v>11</v>
      </c>
      <c r="D38" s="20">
        <v>6</v>
      </c>
      <c r="E38" s="5"/>
      <c r="F38" s="5"/>
      <c r="G38" s="5"/>
      <c r="H38" s="20"/>
      <c r="I38" s="82"/>
      <c r="J38" s="72">
        <v>20</v>
      </c>
      <c r="K38" s="20"/>
      <c r="L38" s="20"/>
      <c r="M38" s="20" t="s">
        <v>20</v>
      </c>
      <c r="N38" s="5"/>
      <c r="O38" s="5" t="s">
        <v>302</v>
      </c>
    </row>
    <row r="39" spans="1:15" ht="43.35" customHeight="1">
      <c r="A39" s="23"/>
      <c r="B39" s="71"/>
      <c r="C39" s="20"/>
      <c r="D39" s="20"/>
      <c r="E39" s="5"/>
      <c r="F39" s="5"/>
      <c r="G39" s="5"/>
      <c r="H39" s="20"/>
      <c r="I39" s="82"/>
      <c r="J39" s="72"/>
      <c r="K39" s="20"/>
      <c r="L39" s="20"/>
      <c r="M39" s="20"/>
      <c r="N39" s="5"/>
      <c r="O39" s="5"/>
    </row>
    <row r="40" spans="1:15" ht="43.35" customHeight="1">
      <c r="A40" s="23"/>
      <c r="B40" s="71" t="s">
        <v>224</v>
      </c>
      <c r="C40" s="20" t="s">
        <v>11</v>
      </c>
      <c r="D40" s="20">
        <v>6</v>
      </c>
      <c r="E40" s="5"/>
      <c r="F40" s="5"/>
      <c r="G40" s="5"/>
      <c r="H40" s="20"/>
      <c r="I40" s="82"/>
      <c r="J40" s="72"/>
      <c r="K40" s="20"/>
      <c r="L40" s="20"/>
      <c r="M40" s="20"/>
      <c r="N40" s="5"/>
      <c r="O40" s="5"/>
    </row>
    <row r="41" spans="1:15" ht="43.35" customHeight="1">
      <c r="A41" s="23"/>
      <c r="B41" s="73" t="s">
        <v>303</v>
      </c>
      <c r="C41" s="20" t="s">
        <v>19</v>
      </c>
      <c r="D41" s="20"/>
      <c r="E41" s="5"/>
      <c r="F41" s="5"/>
      <c r="G41" s="5"/>
      <c r="H41" s="20"/>
      <c r="I41" s="81"/>
      <c r="J41" s="73">
        <v>20</v>
      </c>
      <c r="K41" s="20"/>
      <c r="L41" s="20"/>
      <c r="M41" s="20" t="s">
        <v>12</v>
      </c>
      <c r="N41" s="5"/>
      <c r="O41" s="5"/>
    </row>
    <row r="42" spans="1:15" ht="43.35" customHeight="1">
      <c r="A42" s="23"/>
      <c r="B42" s="80" t="s">
        <v>304</v>
      </c>
      <c r="C42" s="20" t="s">
        <v>19</v>
      </c>
      <c r="D42" s="20"/>
      <c r="E42" s="5"/>
      <c r="F42" s="5"/>
      <c r="G42" s="5"/>
      <c r="H42" s="20"/>
      <c r="I42" s="82"/>
      <c r="J42" s="72">
        <v>20</v>
      </c>
      <c r="K42" s="20"/>
      <c r="L42" s="20"/>
      <c r="M42" s="20" t="s">
        <v>12</v>
      </c>
      <c r="N42" s="5"/>
      <c r="O42" s="5"/>
    </row>
    <row r="43" spans="1:15" ht="43.35" customHeight="1">
      <c r="A43" s="24"/>
      <c r="B43" s="80" t="s">
        <v>305</v>
      </c>
      <c r="C43" s="20" t="s">
        <v>19</v>
      </c>
      <c r="D43" s="10"/>
      <c r="E43" s="6"/>
      <c r="F43" s="6"/>
      <c r="G43" s="6"/>
      <c r="H43" s="10"/>
      <c r="I43" s="82"/>
      <c r="J43" s="72">
        <v>20</v>
      </c>
      <c r="K43" s="20"/>
      <c r="L43" s="20"/>
      <c r="M43" s="20" t="s">
        <v>12</v>
      </c>
      <c r="N43" s="6"/>
      <c r="O43" s="6"/>
    </row>
    <row r="44" spans="1:15" ht="43.35" customHeight="1">
      <c r="A44" s="24"/>
      <c r="B44" s="26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6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6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6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7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6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 G12:N1001">
    <cfRule type="expression" dxfId="31" priority="10">
      <formula>$C1="Option"</formula>
    </cfRule>
  </conditionalFormatting>
  <conditionalFormatting sqref="A1:O7 C8:O9 C10 E10 K10:O11 A12:O12 A13:H13 K13:O16 A14:F14 A15:H15 A16:F16 A17:O24 A25:A26 C25:O26 A36:N36 A27:O35 A37:O999">
    <cfRule type="expression" dxfId="30" priority="14">
      <formula>$F1="Modification"</formula>
    </cfRule>
    <cfRule type="expression" dxfId="29" priority="15">
      <formula>$F1="Création"</formula>
    </cfRule>
  </conditionalFormatting>
  <conditionalFormatting sqref="A1:O7 C8:O9 K10:O11 A12:O12 K13:O16 A17:O24 C25:O26 E10 A13:H13 A14:F14 A15:H15 A16:F16 A25:A26 C10 A36:N36 A27:O35 A37:O999">
    <cfRule type="expression" dxfId="28" priority="13">
      <formula>$F1="Fermeture"</formula>
    </cfRule>
  </conditionalFormatting>
  <conditionalFormatting sqref="B25:B26">
    <cfRule type="expression" dxfId="27" priority="4">
      <formula>$F25="Fermeture"</formula>
    </cfRule>
    <cfRule type="expression" dxfId="26" priority="5">
      <formula>$F25="Modification"</formula>
    </cfRule>
    <cfRule type="expression" dxfId="25" priority="6">
      <formula>$F25="Création"</formula>
    </cfRule>
  </conditionalFormatting>
  <conditionalFormatting sqref="B26">
    <cfRule type="expression" dxfId="24" priority="7">
      <formula>$F26="Fermeture"</formula>
    </cfRule>
    <cfRule type="expression" dxfId="23" priority="8">
      <formula>$F26="Modification"</formula>
    </cfRule>
    <cfRule type="expression" dxfId="22" priority="9">
      <formula>$F26="Création"</formula>
    </cfRule>
  </conditionalFormatting>
  <conditionalFormatting sqref="N1:N999">
    <cfRule type="expression" dxfId="21" priority="12">
      <formula>$M1="Porteuse"</formula>
    </cfRule>
  </conditionalFormatting>
  <conditionalFormatting sqref="O36">
    <cfRule type="expression" dxfId="20" priority="2">
      <formula>$F36="Modification"</formula>
    </cfRule>
    <cfRule type="expression" dxfId="19" priority="3">
      <formula>$F36="Création"</formula>
    </cfRule>
  </conditionalFormatting>
  <conditionalFormatting sqref="O36">
    <cfRule type="expression" dxfId="18" priority="1">
      <formula>$F36="Fermeture"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zoomScale="55" zoomScaleNormal="55" zoomScalePageLayoutView="55" workbookViewId="0">
      <pane ySplit="18" topLeftCell="A22" activePane="bottomLeft" state="frozen"/>
      <selection pane="bottomLeft" activeCell="C36" sqref="C36"/>
      <selection activeCell="D25" sqref="D25"/>
    </sheetView>
  </sheetViews>
  <sheetFormatPr defaultColWidth="11.42578125" defaultRowHeight="15"/>
  <cols>
    <col min="1" max="1" width="39" style="38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4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4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4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4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4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4"/>
    </row>
    <row r="7" spans="1:19" ht="14.45" customHeight="1">
      <c r="A7" s="180" t="s">
        <v>227</v>
      </c>
      <c r="B7" s="130" t="str">
        <f>'Fiche Générale'!B3</f>
        <v>Portail_LLAC</v>
      </c>
      <c r="C7" s="156" t="s">
        <v>228</v>
      </c>
      <c r="D7" s="133"/>
      <c r="E7" s="154" t="str">
        <f>'Fiche Générale'!B4</f>
        <v>Humanités</v>
      </c>
      <c r="F7" s="130"/>
      <c r="G7" s="133" t="s">
        <v>229</v>
      </c>
      <c r="H7" s="155">
        <f>'Fiche Générale'!B5</f>
        <v>0</v>
      </c>
      <c r="I7" s="155"/>
      <c r="J7" s="35"/>
      <c r="K7" s="19"/>
    </row>
    <row r="8" spans="1:19" ht="14.45" customHeight="1">
      <c r="A8" s="181"/>
      <c r="B8" s="130"/>
      <c r="C8" s="156"/>
      <c r="D8" s="133"/>
      <c r="E8" s="154"/>
      <c r="F8" s="130"/>
      <c r="G8" s="133"/>
      <c r="H8" s="155"/>
      <c r="I8" s="155"/>
      <c r="J8" s="35"/>
      <c r="K8" s="19"/>
    </row>
    <row r="9" spans="1:19" ht="14.45" customHeight="1">
      <c r="A9" s="181"/>
      <c r="B9" s="130"/>
      <c r="C9" s="156"/>
      <c r="D9" s="133"/>
      <c r="E9" s="154"/>
      <c r="F9" s="130"/>
      <c r="G9" s="133"/>
      <c r="H9" s="155"/>
      <c r="I9" s="155"/>
      <c r="J9" s="35"/>
      <c r="K9" s="19"/>
    </row>
    <row r="10" spans="1:19" ht="14.45" customHeight="1">
      <c r="A10" s="181"/>
      <c r="B10" s="130"/>
      <c r="C10" s="147" t="s">
        <v>183</v>
      </c>
      <c r="D10" s="147"/>
      <c r="E10" s="157" t="str">
        <f>'Fiche Générale'!B9</f>
        <v>Arts et Métiers de l'Image</v>
      </c>
      <c r="F10" s="157"/>
      <c r="G10" s="157"/>
      <c r="H10" s="157"/>
      <c r="I10" s="157"/>
      <c r="J10" s="35"/>
      <c r="K10" s="19"/>
    </row>
    <row r="11" spans="1:19" ht="14.45" customHeight="1">
      <c r="A11" s="181"/>
      <c r="B11" s="130"/>
      <c r="C11" s="147"/>
      <c r="D11" s="147"/>
      <c r="E11" s="157"/>
      <c r="F11" s="157"/>
      <c r="G11" s="157"/>
      <c r="H11" s="157"/>
      <c r="I11" s="157"/>
      <c r="J11" s="35"/>
      <c r="K11" s="19"/>
    </row>
    <row r="12" spans="1:19">
      <c r="C12" s="14"/>
      <c r="I12" s="38"/>
      <c r="J12" s="38"/>
      <c r="M12" s="126" t="s">
        <v>230</v>
      </c>
      <c r="N12" s="127"/>
      <c r="O12" s="167"/>
      <c r="P12" s="126" t="s">
        <v>231</v>
      </c>
      <c r="Q12" s="127"/>
      <c r="R12" s="127"/>
      <c r="S12" s="167"/>
    </row>
    <row r="13" spans="1:19">
      <c r="A13" s="171" t="s">
        <v>184</v>
      </c>
      <c r="B13" s="88" t="str">
        <f>'S4 Maquette'!B13</f>
        <v>2ème année de Portail</v>
      </c>
      <c r="C13" s="88"/>
      <c r="D13" s="164" t="s">
        <v>232</v>
      </c>
      <c r="E13" s="177">
        <f>'S4 Maquette'!E13</f>
        <v>0</v>
      </c>
      <c r="F13" s="177"/>
      <c r="G13" s="177"/>
      <c r="I13" s="38"/>
      <c r="J13" s="38"/>
      <c r="M13" s="128"/>
      <c r="N13" s="129"/>
      <c r="O13" s="168"/>
      <c r="P13" s="128"/>
      <c r="Q13" s="129"/>
      <c r="R13" s="129"/>
      <c r="S13" s="168"/>
    </row>
    <row r="14" spans="1:19">
      <c r="A14" s="173"/>
      <c r="B14" s="88"/>
      <c r="C14" s="88"/>
      <c r="D14" s="166"/>
      <c r="E14" s="177"/>
      <c r="F14" s="177"/>
      <c r="G14" s="177"/>
      <c r="I14" s="38"/>
      <c r="J14" s="38"/>
      <c r="M14" s="122" t="s">
        <v>233</v>
      </c>
      <c r="N14" s="126" t="s">
        <v>234</v>
      </c>
      <c r="O14" s="167"/>
      <c r="P14" s="131"/>
      <c r="Q14" s="171"/>
      <c r="R14" s="178"/>
      <c r="S14" s="164"/>
    </row>
    <row r="15" spans="1:19">
      <c r="A15" s="171" t="s">
        <v>235</v>
      </c>
      <c r="B15" s="91" t="str">
        <f>'S4 Maquette'!B15</f>
        <v>Semestre 4</v>
      </c>
      <c r="C15" s="92"/>
      <c r="D15" s="164" t="s">
        <v>236</v>
      </c>
      <c r="E15" s="177">
        <f>'S4 Maquette'!E15:F16</f>
        <v>0</v>
      </c>
      <c r="F15" s="177"/>
      <c r="G15" s="177"/>
      <c r="I15" s="38"/>
      <c r="J15" s="38"/>
      <c r="M15" s="122"/>
      <c r="N15" s="174"/>
      <c r="O15" s="175"/>
      <c r="P15" s="131"/>
      <c r="Q15" s="172"/>
      <c r="R15" s="178"/>
      <c r="S15" s="165"/>
    </row>
    <row r="16" spans="1:19">
      <c r="A16" s="173"/>
      <c r="B16" s="94"/>
      <c r="C16" s="95"/>
      <c r="D16" s="166"/>
      <c r="E16" s="177"/>
      <c r="F16" s="177"/>
      <c r="G16" s="177"/>
      <c r="I16" s="38"/>
      <c r="J16" s="38"/>
      <c r="M16" s="122"/>
      <c r="N16" s="174"/>
      <c r="O16" s="175"/>
      <c r="P16" s="131"/>
      <c r="Q16" s="172"/>
      <c r="R16" s="178"/>
      <c r="S16" s="165"/>
    </row>
    <row r="17" spans="1:23">
      <c r="L17" s="15"/>
      <c r="M17" s="122"/>
      <c r="N17" s="128"/>
      <c r="O17" s="168"/>
      <c r="P17" s="131"/>
      <c r="Q17" s="173"/>
      <c r="R17" s="178"/>
      <c r="S17" s="166"/>
    </row>
    <row r="18" spans="1:23" ht="59.45" customHeight="1">
      <c r="A18" s="3" t="s">
        <v>237</v>
      </c>
      <c r="B18" s="37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306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6" t="str">
        <f>'S4 Maquette'!B19</f>
        <v>Compétences transversales S4</v>
      </c>
      <c r="B19" s="41" t="str">
        <f>'S4 Maquette'!C19</f>
        <v>UE</v>
      </c>
      <c r="C19" s="58">
        <f>'S4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8"/>
      <c r="W19"/>
    </row>
    <row r="20" spans="1:23" ht="30.6" customHeight="1">
      <c r="A20" s="86" t="str">
        <f>'S4 Maquette'!B20</f>
        <v>Compétences écrites 2</v>
      </c>
      <c r="B20" s="41" t="str">
        <f>'S4 Maquette'!C20</f>
        <v>ECUE</v>
      </c>
      <c r="C20" s="64">
        <f>'S4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8"/>
      <c r="W20"/>
    </row>
    <row r="21" spans="1:23" ht="30.6" customHeight="1">
      <c r="A21" s="86" t="str">
        <f>'S4 Maquette'!B21</f>
        <v>Compétences numériques 2</v>
      </c>
      <c r="B21" s="41" t="str">
        <f>'S4 Maquette'!C21</f>
        <v>ECUE</v>
      </c>
      <c r="C21" s="64">
        <f>'S4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8"/>
      <c r="W21"/>
    </row>
    <row r="22" spans="1:23" ht="30.6" customHeight="1">
      <c r="A22" s="86" t="str">
        <f>'S4 Maquette'!B22</f>
        <v>Langue Vivante-4</v>
      </c>
      <c r="B22" s="41" t="str">
        <f>'S4 Maquette'!C22</f>
        <v>ECUE</v>
      </c>
      <c r="C22" s="64">
        <f>'S4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8"/>
      <c r="W22"/>
    </row>
    <row r="23" spans="1:23" ht="30.6" customHeight="1">
      <c r="A23" s="84" t="str">
        <f>'S4 Maquette'!B23</f>
        <v>Min 1 Max 1</v>
      </c>
      <c r="B23" s="41" t="str">
        <f>'S4 Maquette'!C23</f>
        <v>OPTION</v>
      </c>
      <c r="C23" s="64">
        <f>'S4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8"/>
      <c r="W23"/>
    </row>
    <row r="24" spans="1:23" ht="30.6" customHeight="1">
      <c r="A24" s="84" t="str">
        <f>'S4 Maquette'!B24</f>
        <v>Anglais 4</v>
      </c>
      <c r="B24" s="41" t="str">
        <f>'S4 Maquette'!C24</f>
        <v>ECUE</v>
      </c>
      <c r="C24" s="64">
        <f>'S4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8"/>
      <c r="W24"/>
    </row>
    <row r="25" spans="1:23" ht="30.6" customHeight="1">
      <c r="A25" s="84" t="str">
        <f>'S4 Maquette'!B25</f>
        <v>Espagnol</v>
      </c>
      <c r="B25" s="41" t="str">
        <f>'S4 Maquette'!C25</f>
        <v>ECUE</v>
      </c>
      <c r="C25" s="64">
        <f>'S4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8"/>
      <c r="W25"/>
    </row>
    <row r="26" spans="1:23" ht="30.6" customHeight="1">
      <c r="A26" s="84" t="str">
        <f>'S4 Maquette'!B26</f>
        <v>Italien</v>
      </c>
      <c r="B26" s="41" t="str">
        <f>'S4 Maquette'!C26</f>
        <v>ECUE</v>
      </c>
      <c r="C26" s="64">
        <f>'S4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8"/>
      <c r="W26"/>
    </row>
    <row r="27" spans="1:23" ht="30.6" customHeight="1">
      <c r="A27" s="85" t="str">
        <f>'S4 Maquette'!B27</f>
        <v>UE 1 Iconographie et culture visuelle</v>
      </c>
      <c r="B27" s="44" t="str">
        <f>'S4 Maquette'!C27</f>
        <v>UE</v>
      </c>
      <c r="C27" s="42">
        <f>'S4 Maquette'!F27</f>
        <v>0</v>
      </c>
      <c r="D27" s="20"/>
      <c r="E27" s="20"/>
      <c r="F27" s="2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6" customHeight="1">
      <c r="A28" s="85" t="str">
        <f>'S4 Maquette'!B28</f>
        <v>Iconographies et nouvelles images</v>
      </c>
      <c r="B28" s="44" t="str">
        <f>'S4 Maquette'!C28</f>
        <v>ECUE</v>
      </c>
      <c r="C28" s="42">
        <f>'S4 Maquette'!F28</f>
        <v>0</v>
      </c>
      <c r="D28" s="20"/>
      <c r="E28" s="20"/>
      <c r="F28" s="2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  <c r="W28"/>
    </row>
    <row r="29" spans="1:23" ht="30.6" customHeight="1">
      <c r="A29" s="85" t="str">
        <f>'S4 Maquette'!B29</f>
        <v>Histoire des médias</v>
      </c>
      <c r="B29" s="44" t="str">
        <f>'S4 Maquette'!C29</f>
        <v>ECUE</v>
      </c>
      <c r="C29" s="42">
        <f>'S4 Maquette'!F29</f>
        <v>0</v>
      </c>
      <c r="D29" s="20"/>
      <c r="E29" s="20"/>
      <c r="F29" s="2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  <c r="W29"/>
    </row>
    <row r="30" spans="1:23" ht="30.6" customHeight="1">
      <c r="A30" s="85" t="str">
        <f>'S4 Maquette'!B30</f>
        <v>Socio-économie du cinéma et de l'audiovisuel</v>
      </c>
      <c r="B30" s="44" t="str">
        <f>'S4 Maquette'!C30</f>
        <v>ECUE</v>
      </c>
      <c r="C30" s="42">
        <f>'S4 Maquette'!F30</f>
        <v>0</v>
      </c>
      <c r="D30" s="20"/>
      <c r="E30" s="20"/>
      <c r="F30" s="2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6" customHeight="1">
      <c r="A31" s="85" t="str">
        <f>'S4 Maquette'!B31</f>
        <v>Ciné-club</v>
      </c>
      <c r="B31" s="44" t="str">
        <f>'S4 Maquette'!C31</f>
        <v>ECUE</v>
      </c>
      <c r="C31" s="42">
        <f>'S4 Maquette'!F31</f>
        <v>0</v>
      </c>
      <c r="D31" s="20"/>
      <c r="E31" s="20"/>
      <c r="F31" s="2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6" customHeight="1">
      <c r="A32" s="85">
        <f>'S4 Maquette'!B32</f>
        <v>0</v>
      </c>
      <c r="B32" s="44">
        <f>'S4 Maquette'!C32</f>
        <v>0</v>
      </c>
      <c r="C32" s="42">
        <f>'S4 Maquette'!F32</f>
        <v>0</v>
      </c>
      <c r="D32" s="20"/>
      <c r="E32" s="20"/>
      <c r="F32" s="2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  <c r="W32"/>
    </row>
    <row r="33" spans="1:23" ht="30.6" customHeight="1">
      <c r="A33" s="85" t="str">
        <f>'S4 Maquette'!B33</f>
        <v>UE 2 Composition des images</v>
      </c>
      <c r="B33" s="44" t="str">
        <f>'S4 Maquette'!C33</f>
        <v>UE</v>
      </c>
      <c r="C33" s="42">
        <f>'S4 Maquette'!F33</f>
        <v>0</v>
      </c>
      <c r="D33" s="20"/>
      <c r="E33" s="20"/>
      <c r="F33" s="2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6" customHeight="1">
      <c r="A34" s="85" t="str">
        <f>'S4 Maquette'!B34</f>
        <v>Analyse et critique des images en mouvement</v>
      </c>
      <c r="B34" s="44" t="str">
        <f>'S4 Maquette'!C34</f>
        <v>ECUE</v>
      </c>
      <c r="C34" s="42">
        <f>'S4 Maquette'!F34</f>
        <v>0</v>
      </c>
      <c r="D34" s="20"/>
      <c r="E34" s="20"/>
      <c r="F34" s="2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  <c r="W34"/>
    </row>
    <row r="35" spans="1:23" ht="30.6" customHeight="1">
      <c r="A35" s="85" t="str">
        <f>'S4 Maquette'!B35</f>
        <v>Animation 2D/3D et ateliers immersifs</v>
      </c>
      <c r="B35" s="44" t="str">
        <f>'S4 Maquette'!C35</f>
        <v>ECUE</v>
      </c>
      <c r="C35" s="42">
        <f>'S4 Maquette'!F35</f>
        <v>0</v>
      </c>
      <c r="D35" s="20"/>
      <c r="E35" s="20"/>
      <c r="F35" s="2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  <c r="W35"/>
    </row>
    <row r="36" spans="1:23" ht="30.6" customHeight="1">
      <c r="A36" s="85" t="str">
        <f>'S4 Maquette'!B36</f>
        <v>Réalisation d'un court</v>
      </c>
      <c r="B36" s="44" t="str">
        <f>'S4 Maquette'!C36</f>
        <v>ECUE</v>
      </c>
      <c r="C36" s="42">
        <f>'S4 Maquette'!F36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" customHeight="1">
      <c r="A37" s="85">
        <f>'S4 Maquette'!B37</f>
        <v>0</v>
      </c>
      <c r="B37" s="44">
        <f>'S4 Maquette'!C37</f>
        <v>0</v>
      </c>
      <c r="C37" s="42">
        <f>'S4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6" customHeight="1">
      <c r="A38" s="85" t="str">
        <f>'S4 Maquette'!B38</f>
        <v>UE 3 Gestion de projet</v>
      </c>
      <c r="B38" s="44" t="str">
        <f>'S4 Maquette'!C38</f>
        <v>UE</v>
      </c>
      <c r="C38" s="42">
        <f>'S4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" customHeight="1">
      <c r="A39" s="85">
        <f>'S4 Maquette'!B39</f>
        <v>0</v>
      </c>
      <c r="B39" s="44">
        <f>'S4 Maquette'!C39</f>
        <v>0</v>
      </c>
      <c r="C39" s="42">
        <f>'S4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>
      <c r="A40" s="85" t="str">
        <f>'S4 Maquette'!B40</f>
        <v>UE 4 Construction et analyse des imaginaires</v>
      </c>
      <c r="B40" s="44" t="str">
        <f>'S4 Maquette'!C40</f>
        <v>UE</v>
      </c>
      <c r="C40" s="42">
        <f>'S4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85" t="str">
        <f>'S4 Maquette'!B41</f>
        <v>Le documentaire</v>
      </c>
      <c r="B41" s="44" t="str">
        <f>'S4 Maquette'!C41</f>
        <v>ECUE</v>
      </c>
      <c r="C41" s="42">
        <f>'S4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" customHeight="1">
      <c r="A42" s="85" t="str">
        <f>'S4 Maquette'!B42</f>
        <v>Production d'images assistée par ordinateur (PAO)</v>
      </c>
      <c r="B42" s="44" t="str">
        <f>'S4 Maquette'!C42</f>
        <v>ECUE</v>
      </c>
      <c r="C42" s="42">
        <f>'S4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" customHeight="1">
      <c r="A43" s="85" t="str">
        <f>'S4 Maquette'!B43</f>
        <v>Musique assistée par ordinateur (MAO)</v>
      </c>
      <c r="B43" s="44" t="str">
        <f>'S4 Maquette'!C43</f>
        <v>ECUE</v>
      </c>
      <c r="C43" s="42">
        <f>'S4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" customHeight="1">
      <c r="A44" s="85">
        <f>'S4 Maquette'!B44</f>
        <v>0</v>
      </c>
      <c r="B44" s="44">
        <f>'S4 Maquette'!C44</f>
        <v>0</v>
      </c>
      <c r="C44" s="42">
        <f>'S4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85">
        <f>'S4 Maquette'!B45</f>
        <v>0</v>
      </c>
      <c r="B45" s="44">
        <f>'S4 Maquette'!C45</f>
        <v>0</v>
      </c>
      <c r="C45" s="42">
        <f>'S4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85">
        <f>'S4 Maquette'!B46</f>
        <v>0</v>
      </c>
      <c r="B46" s="44">
        <f>'S4 Maquette'!C46</f>
        <v>0</v>
      </c>
      <c r="C46" s="42">
        <f>'S4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85">
        <f>'S4 Maquette'!B47</f>
        <v>0</v>
      </c>
      <c r="B47" s="44">
        <f>'S4 Maquette'!C47</f>
        <v>0</v>
      </c>
      <c r="C47" s="42">
        <f>'S4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85">
        <f>'S4 Maquette'!B48</f>
        <v>0</v>
      </c>
      <c r="B48" s="44">
        <f>'S4 Maquette'!C48</f>
        <v>0</v>
      </c>
      <c r="C48" s="42">
        <f>'S4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85">
        <f>'S4 Maquette'!B49</f>
        <v>0</v>
      </c>
      <c r="B49" s="44">
        <f>'S4 Maquette'!C49</f>
        <v>0</v>
      </c>
      <c r="C49" s="42">
        <f>'S4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85">
        <f>'S4 Maquette'!B50</f>
        <v>0</v>
      </c>
      <c r="B50" s="44">
        <f>'S4 Maquette'!C50</f>
        <v>0</v>
      </c>
      <c r="C50" s="42">
        <f>'S4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85">
        <f>'S4 Maquette'!B51</f>
        <v>0</v>
      </c>
      <c r="B51" s="44">
        <f>'S4 Maquette'!C51</f>
        <v>0</v>
      </c>
      <c r="C51" s="42">
        <f>'S4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85">
        <f>'S4 Maquette'!B52</f>
        <v>0</v>
      </c>
      <c r="B52" s="44">
        <f>'S4 Maquette'!C52</f>
        <v>0</v>
      </c>
      <c r="C52" s="42">
        <f>'S4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85">
        <f>'S4 Maquette'!B53</f>
        <v>0</v>
      </c>
      <c r="B53" s="44">
        <f>'S4 Maquette'!C53</f>
        <v>0</v>
      </c>
      <c r="C53" s="42">
        <f>'S4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85">
        <f>'S4 Maquette'!B54</f>
        <v>0</v>
      </c>
      <c r="B54" s="44">
        <f>'S4 Maquette'!C54</f>
        <v>0</v>
      </c>
      <c r="C54" s="42">
        <f>'S4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85">
        <f>'S4 Maquette'!B55</f>
        <v>0</v>
      </c>
      <c r="B55" s="44">
        <f>'S4 Maquette'!C55</f>
        <v>0</v>
      </c>
      <c r="C55" s="42">
        <f>'S4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85">
        <f>'S4 Maquette'!B56</f>
        <v>0</v>
      </c>
      <c r="B56" s="44">
        <f>'S4 Maquette'!C56</f>
        <v>0</v>
      </c>
      <c r="C56" s="42">
        <f>'S4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85">
        <f>'S4 Maquette'!B57</f>
        <v>0</v>
      </c>
      <c r="B57" s="44">
        <f>'S4 Maquette'!C57</f>
        <v>0</v>
      </c>
      <c r="C57" s="42">
        <f>'S4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85">
        <f>'S4 Maquette'!B58</f>
        <v>0</v>
      </c>
      <c r="B58" s="44">
        <f>'S4 Maquette'!C58</f>
        <v>0</v>
      </c>
      <c r="C58" s="42">
        <f>'S4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85">
        <f>'S4 Maquette'!B59</f>
        <v>0</v>
      </c>
      <c r="B59" s="44">
        <f>'S4 Maquette'!C59</f>
        <v>0</v>
      </c>
      <c r="C59" s="42">
        <f>'S4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85">
        <f>'S4 Maquette'!B60</f>
        <v>0</v>
      </c>
      <c r="B60" s="44">
        <f>'S4 Maquette'!C60</f>
        <v>0</v>
      </c>
      <c r="C60" s="42">
        <f>'S4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85">
        <f>'S4 Maquette'!B61</f>
        <v>0</v>
      </c>
      <c r="B61" s="44">
        <f>'S4 Maquette'!C61</f>
        <v>0</v>
      </c>
      <c r="C61" s="42">
        <f>'S4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85">
        <f>'S4 Maquette'!B62</f>
        <v>0</v>
      </c>
      <c r="B62" s="44">
        <f>'S4 Maquette'!C62</f>
        <v>0</v>
      </c>
      <c r="C62" s="42">
        <f>'S4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85">
        <f>'S4 Maquette'!B63</f>
        <v>0</v>
      </c>
      <c r="B63" s="44">
        <f>'S4 Maquette'!C63</f>
        <v>0</v>
      </c>
      <c r="C63" s="42">
        <f>'S4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85">
        <f>'S4 Maquette'!B64</f>
        <v>0</v>
      </c>
      <c r="B64" s="44">
        <f>'S4 Maquette'!C64</f>
        <v>0</v>
      </c>
      <c r="C64" s="42">
        <f>'S4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85">
        <f>'S4 Maquette'!B65</f>
        <v>0</v>
      </c>
      <c r="B65" s="44">
        <f>'S4 Maquette'!C65</f>
        <v>0</v>
      </c>
      <c r="C65" s="42">
        <f>'S4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85">
        <f>'S4 Maquette'!B66</f>
        <v>0</v>
      </c>
      <c r="B66" s="44">
        <f>'S4 Maquette'!C66</f>
        <v>0</v>
      </c>
      <c r="C66" s="42">
        <f>'S4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85">
        <f>'S4 Maquette'!B67</f>
        <v>0</v>
      </c>
      <c r="B67" s="44">
        <f>'S4 Maquette'!C67</f>
        <v>0</v>
      </c>
      <c r="C67" s="42">
        <f>'S4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85">
        <f>'S4 Maquette'!B68</f>
        <v>0</v>
      </c>
      <c r="B68" s="44">
        <f>'S4 Maquette'!C68</f>
        <v>0</v>
      </c>
      <c r="C68" s="42">
        <f>'S4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85">
        <f>'S4 Maquette'!B69</f>
        <v>0</v>
      </c>
      <c r="B69" s="44">
        <f>'S4 Maquette'!C69</f>
        <v>0</v>
      </c>
      <c r="C69" s="42">
        <f>'S4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85">
        <f>'S4 Maquette'!B70</f>
        <v>0</v>
      </c>
      <c r="B70" s="44">
        <f>'S4 Maquette'!C70</f>
        <v>0</v>
      </c>
      <c r="C70" s="42">
        <f>'S4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85">
        <f>'S4 Maquette'!B71</f>
        <v>0</v>
      </c>
      <c r="B71" s="44">
        <f>'S4 Maquette'!C71</f>
        <v>0</v>
      </c>
      <c r="C71" s="42">
        <f>'S4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85">
        <f>'S4 Maquette'!B72</f>
        <v>0</v>
      </c>
      <c r="B72" s="44">
        <f>'S4 Maquette'!C72</f>
        <v>0</v>
      </c>
      <c r="C72" s="42">
        <f>'S4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85">
        <f>'S4 Maquette'!B73</f>
        <v>0</v>
      </c>
      <c r="B73" s="44">
        <f>'S4 Maquette'!C73</f>
        <v>0</v>
      </c>
      <c r="C73" s="42">
        <f>'S4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85">
        <f>'S4 Maquette'!B74</f>
        <v>0</v>
      </c>
      <c r="B74" s="44">
        <f>'S4 Maquette'!C74</f>
        <v>0</v>
      </c>
      <c r="C74" s="42">
        <f>'S4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85">
        <f>'S4 Maquette'!B75</f>
        <v>0</v>
      </c>
      <c r="B75" s="44">
        <f>'S4 Maquette'!C75</f>
        <v>0</v>
      </c>
      <c r="C75" s="42">
        <f>'S4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85">
        <f>'S4 Maquette'!B76</f>
        <v>0</v>
      </c>
      <c r="B76" s="44">
        <f>'S4 Maquette'!C76</f>
        <v>0</v>
      </c>
      <c r="C76" s="42">
        <f>'S4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85">
        <f>'S4 Maquette'!B77</f>
        <v>0</v>
      </c>
      <c r="B77" s="44">
        <f>'S4 Maquette'!C77</f>
        <v>0</v>
      </c>
      <c r="C77" s="42">
        <f>'S4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85">
        <f>'S4 Maquette'!B78</f>
        <v>0</v>
      </c>
      <c r="B78" s="44">
        <f>'S4 Maquette'!C78</f>
        <v>0</v>
      </c>
      <c r="C78" s="42">
        <f>'S4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85">
        <f>'S4 Maquette'!B79</f>
        <v>0</v>
      </c>
      <c r="B79" s="44">
        <f>'S4 Maquette'!C79</f>
        <v>0</v>
      </c>
      <c r="C79" s="42">
        <f>'S4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85">
        <f>'S4 Maquette'!B80</f>
        <v>0</v>
      </c>
      <c r="B80" s="44">
        <f>'S4 Maquette'!C80</f>
        <v>0</v>
      </c>
      <c r="C80" s="42">
        <f>'S4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85">
        <f>'S4 Maquette'!B81</f>
        <v>0</v>
      </c>
      <c r="B81" s="44">
        <f>'S4 Maquette'!C81</f>
        <v>0</v>
      </c>
      <c r="C81" s="42">
        <f>'S4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85">
        <f>'S4 Maquette'!B82</f>
        <v>0</v>
      </c>
      <c r="B82" s="44">
        <f>'S4 Maquette'!C82</f>
        <v>0</v>
      </c>
      <c r="C82" s="42">
        <f>'S4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85">
        <f>'S4 Maquette'!B83</f>
        <v>0</v>
      </c>
      <c r="B83" s="44">
        <f>'S4 Maquette'!C83</f>
        <v>0</v>
      </c>
      <c r="C83" s="42">
        <f>'S4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85">
        <f>'S4 Maquette'!B84</f>
        <v>0</v>
      </c>
      <c r="B84" s="44">
        <f>'S4 Maquette'!C84</f>
        <v>0</v>
      </c>
      <c r="C84" s="42">
        <f>'S4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85">
        <f>'S4 Maquette'!B85</f>
        <v>0</v>
      </c>
      <c r="B85" s="44">
        <f>'S4 Maquette'!C85</f>
        <v>0</v>
      </c>
      <c r="C85" s="42">
        <f>'S4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85">
        <f>'S4 Maquette'!B86</f>
        <v>0</v>
      </c>
      <c r="B86" s="44">
        <f>'S4 Maquette'!C86</f>
        <v>0</v>
      </c>
      <c r="C86" s="42">
        <f>'S4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85">
        <f>'S4 Maquette'!B87</f>
        <v>0</v>
      </c>
      <c r="B87" s="44">
        <f>'S4 Maquette'!C87</f>
        <v>0</v>
      </c>
      <c r="C87" s="42">
        <f>'S4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85">
        <f>'S4 Maquette'!B88</f>
        <v>0</v>
      </c>
      <c r="B88" s="44">
        <f>'S4 Maquette'!C88</f>
        <v>0</v>
      </c>
      <c r="C88" s="42">
        <f>'S4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85">
        <f>'S4 Maquette'!B89</f>
        <v>0</v>
      </c>
      <c r="B89" s="44">
        <f>'S4 Maquette'!C89</f>
        <v>0</v>
      </c>
      <c r="C89" s="42">
        <f>'S4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85">
        <f>'S4 Maquette'!B90</f>
        <v>0</v>
      </c>
      <c r="B90" s="44">
        <f>'S4 Maquette'!C90</f>
        <v>0</v>
      </c>
      <c r="C90" s="42">
        <f>'S4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85">
        <f>'S4 Maquette'!B91</f>
        <v>0</v>
      </c>
      <c r="B91" s="44">
        <f>'S4 Maquette'!C91</f>
        <v>0</v>
      </c>
      <c r="C91" s="42">
        <f>'S4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85">
        <f>'S4 Maquette'!B92</f>
        <v>0</v>
      </c>
      <c r="B92" s="44">
        <f>'S4 Maquette'!C92</f>
        <v>0</v>
      </c>
      <c r="C92" s="42">
        <f>'S4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85">
        <f>'S4 Maquette'!B93</f>
        <v>0</v>
      </c>
      <c r="B93" s="44">
        <f>'S4 Maquette'!C93</f>
        <v>0</v>
      </c>
      <c r="C93" s="42">
        <f>'S4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85">
        <f>'S4 Maquette'!B94</f>
        <v>0</v>
      </c>
      <c r="B94" s="44">
        <f>'S4 Maquette'!C94</f>
        <v>0</v>
      </c>
      <c r="C94" s="42">
        <f>'S4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85">
        <f>'S4 Maquette'!B95</f>
        <v>0</v>
      </c>
      <c r="B95" s="44">
        <f>'S4 Maquette'!C95</f>
        <v>0</v>
      </c>
      <c r="C95" s="42">
        <f>'S4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85">
        <f>'S4 Maquette'!B96</f>
        <v>0</v>
      </c>
      <c r="B96" s="44">
        <f>'S4 Maquette'!C96</f>
        <v>0</v>
      </c>
      <c r="C96" s="42">
        <f>'S4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85">
        <f>'S4 Maquette'!B97</f>
        <v>0</v>
      </c>
      <c r="B97" s="44">
        <f>'S4 Maquette'!C97</f>
        <v>0</v>
      </c>
      <c r="C97" s="42">
        <f>'S4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85">
        <f>'S4 Maquette'!B98</f>
        <v>0</v>
      </c>
      <c r="B98" s="44">
        <f>'S4 Maquette'!C98</f>
        <v>0</v>
      </c>
      <c r="C98" s="42">
        <f>'S4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85">
        <f>'S4 Maquette'!B99</f>
        <v>0</v>
      </c>
      <c r="B99" s="44">
        <f>'S4 Maquette'!C99</f>
        <v>0</v>
      </c>
      <c r="C99" s="42">
        <f>'S4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85">
        <f>'S4 Maquette'!B100</f>
        <v>0</v>
      </c>
      <c r="B100" s="44">
        <f>'S4 Maquette'!C100</f>
        <v>0</v>
      </c>
      <c r="C100" s="42">
        <f>'S4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85">
        <f>'S4 Maquette'!B101</f>
        <v>0</v>
      </c>
      <c r="B101" s="44">
        <f>'S4 Maquette'!C101</f>
        <v>0</v>
      </c>
      <c r="C101" s="42">
        <f>'S4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85">
        <f>'S4 Maquette'!B102</f>
        <v>0</v>
      </c>
      <c r="B102" s="44">
        <f>'S4 Maquette'!C102</f>
        <v>0</v>
      </c>
      <c r="C102" s="42">
        <f>'S4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85">
        <f>'S4 Maquette'!B103</f>
        <v>0</v>
      </c>
      <c r="B103" s="44">
        <f>'S4 Maquette'!C103</f>
        <v>0</v>
      </c>
      <c r="C103" s="42">
        <f>'S4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85">
        <f>'S4 Maquette'!B104</f>
        <v>0</v>
      </c>
      <c r="B104" s="44">
        <f>'S4 Maquette'!C104</f>
        <v>0</v>
      </c>
      <c r="C104" s="42">
        <f>'S4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85">
        <f>'S4 Maquette'!B105</f>
        <v>0</v>
      </c>
      <c r="B105" s="44">
        <f>'S4 Maquette'!C105</f>
        <v>0</v>
      </c>
      <c r="C105" s="42">
        <f>'S4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85">
        <f>'S4 Maquette'!B106</f>
        <v>0</v>
      </c>
      <c r="B106" s="44">
        <f>'S4 Maquette'!C106</f>
        <v>0</v>
      </c>
      <c r="C106" s="42">
        <f>'S4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85">
        <f>'S4 Maquette'!B107</f>
        <v>0</v>
      </c>
      <c r="B107" s="44">
        <f>'S4 Maquette'!C107</f>
        <v>0</v>
      </c>
      <c r="C107" s="42">
        <f>'S4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85">
        <f>'S4 Maquette'!B108</f>
        <v>0</v>
      </c>
      <c r="B108" s="44">
        <f>'S4 Maquette'!C108</f>
        <v>0</v>
      </c>
      <c r="C108" s="42">
        <f>'S4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85">
        <f>'S4 Maquette'!B109</f>
        <v>0</v>
      </c>
      <c r="B109" s="44">
        <f>'S4 Maquette'!C109</f>
        <v>0</v>
      </c>
      <c r="C109" s="42">
        <f>'S4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85">
        <f>'S4 Maquette'!B110</f>
        <v>0</v>
      </c>
      <c r="B110" s="44">
        <f>'S4 Maquette'!C110</f>
        <v>0</v>
      </c>
      <c r="C110" s="42">
        <f>'S4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85">
        <f>'S4 Maquette'!B111</f>
        <v>0</v>
      </c>
      <c r="B111" s="44">
        <f>'S4 Maquette'!C111</f>
        <v>0</v>
      </c>
      <c r="C111" s="42">
        <f>'S4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85">
        <f>'S4 Maquette'!B112</f>
        <v>0</v>
      </c>
      <c r="B112" s="44">
        <f>'S4 Maquette'!C112</f>
        <v>0</v>
      </c>
      <c r="C112" s="42">
        <f>'S4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85">
        <f>'S4 Maquette'!B113</f>
        <v>0</v>
      </c>
      <c r="B113" s="44">
        <f>'S4 Maquette'!C113</f>
        <v>0</v>
      </c>
      <c r="C113" s="42">
        <f>'S4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85">
        <f>'S4 Maquette'!B114</f>
        <v>0</v>
      </c>
      <c r="B114" s="44">
        <f>'S4 Maquette'!C114</f>
        <v>0</v>
      </c>
      <c r="C114" s="42">
        <f>'S4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85">
        <f>'S4 Maquette'!B115</f>
        <v>0</v>
      </c>
      <c r="B115" s="44">
        <f>'S4 Maquette'!C115</f>
        <v>0</v>
      </c>
      <c r="C115" s="42">
        <f>'S4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85">
        <f>'S4 Maquette'!B116</f>
        <v>0</v>
      </c>
      <c r="B116" s="44">
        <f>'S4 Maquette'!C116</f>
        <v>0</v>
      </c>
      <c r="C116" s="42">
        <f>'S4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85">
        <f>'S4 Maquette'!B117</f>
        <v>0</v>
      </c>
      <c r="B117" s="44">
        <f>'S4 Maquette'!C117</f>
        <v>0</v>
      </c>
      <c r="C117" s="42">
        <f>'S4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85">
        <f>'S4 Maquette'!B118</f>
        <v>0</v>
      </c>
      <c r="B118" s="44">
        <f>'S4 Maquette'!C118</f>
        <v>0</v>
      </c>
      <c r="C118" s="42">
        <f>'S4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85">
        <f>'S4 Maquette'!B119</f>
        <v>0</v>
      </c>
      <c r="B119" s="44">
        <f>'S4 Maquette'!C119</f>
        <v>0</v>
      </c>
      <c r="C119" s="42">
        <f>'S4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85">
        <f>'S4 Maquette'!B120</f>
        <v>0</v>
      </c>
      <c r="B120" s="44">
        <f>'S4 Maquette'!C120</f>
        <v>0</v>
      </c>
      <c r="C120" s="42">
        <f>'S4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85">
        <f>'S4 Maquette'!B121</f>
        <v>0</v>
      </c>
      <c r="B121" s="44">
        <f>'S4 Maquette'!C121</f>
        <v>0</v>
      </c>
      <c r="C121" s="42">
        <f>'S4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85">
        <f>'S4 Maquette'!B122</f>
        <v>0</v>
      </c>
      <c r="B122" s="44">
        <f>'S4 Maquette'!C122</f>
        <v>0</v>
      </c>
      <c r="C122" s="42">
        <f>'S4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85">
        <f>'S4 Maquette'!B123</f>
        <v>0</v>
      </c>
      <c r="B123" s="44">
        <f>'S4 Maquette'!C123</f>
        <v>0</v>
      </c>
      <c r="C123" s="42">
        <f>'S4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85">
        <f>'S4 Maquette'!B124</f>
        <v>0</v>
      </c>
      <c r="B124" s="44">
        <f>'S4 Maquette'!C124</f>
        <v>0</v>
      </c>
      <c r="C124" s="42">
        <f>'S4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85">
        <f>'S4 Maquette'!B125</f>
        <v>0</v>
      </c>
      <c r="B125" s="44">
        <f>'S4 Maquette'!C125</f>
        <v>0</v>
      </c>
      <c r="C125" s="42">
        <f>'S4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85">
        <f>'S4 Maquette'!B126</f>
        <v>0</v>
      </c>
      <c r="B126" s="44">
        <f>'S4 Maquette'!C126</f>
        <v>0</v>
      </c>
      <c r="C126" s="42">
        <f>'S4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85">
        <f>'S4 Maquette'!B127</f>
        <v>0</v>
      </c>
      <c r="B127" s="44">
        <f>'S4 Maquette'!C127</f>
        <v>0</v>
      </c>
      <c r="C127" s="42">
        <f>'S4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85">
        <f>'S4 Maquette'!B128</f>
        <v>0</v>
      </c>
      <c r="B128" s="44">
        <f>'S4 Maquette'!C128</f>
        <v>0</v>
      </c>
      <c r="C128" s="42">
        <f>'S4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85">
        <f>'S4 Maquette'!B129</f>
        <v>0</v>
      </c>
      <c r="B129" s="44">
        <f>'S4 Maquette'!C129</f>
        <v>0</v>
      </c>
      <c r="C129" s="42">
        <f>'S4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85">
        <f>'S4 Maquette'!B130</f>
        <v>0</v>
      </c>
      <c r="B130" s="44">
        <f>'S4 Maquette'!C130</f>
        <v>0</v>
      </c>
      <c r="C130" s="42">
        <f>'S4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85">
        <f>'S4 Maquette'!B131</f>
        <v>0</v>
      </c>
      <c r="B131" s="44">
        <f>'S4 Maquette'!C131</f>
        <v>0</v>
      </c>
      <c r="C131" s="42">
        <f>'S4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85">
        <f>'S4 Maquette'!B132</f>
        <v>0</v>
      </c>
      <c r="B132" s="44">
        <f>'S4 Maquette'!C132</f>
        <v>0</v>
      </c>
      <c r="C132" s="42">
        <f>'S4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85">
        <f>'S4 Maquette'!B133</f>
        <v>0</v>
      </c>
      <c r="B133" s="44">
        <f>'S4 Maquette'!C133</f>
        <v>0</v>
      </c>
      <c r="C133" s="42">
        <f>'S4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85">
        <f>'S4 Maquette'!B134</f>
        <v>0</v>
      </c>
      <c r="B134" s="44">
        <f>'S4 Maquette'!C134</f>
        <v>0</v>
      </c>
      <c r="C134" s="42">
        <f>'S4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85">
        <f>'S4 Maquette'!B135</f>
        <v>0</v>
      </c>
      <c r="B135" s="44">
        <f>'S4 Maquette'!C135</f>
        <v>0</v>
      </c>
      <c r="C135" s="42">
        <f>'S4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85">
        <f>'S4 Maquette'!B136</f>
        <v>0</v>
      </c>
      <c r="B136" s="44">
        <f>'S4 Maquette'!C136</f>
        <v>0</v>
      </c>
      <c r="C136" s="42">
        <f>'S4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85">
        <f>'S4 Maquette'!B137</f>
        <v>0</v>
      </c>
      <c r="B137" s="44">
        <f>'S4 Maquette'!C137</f>
        <v>0</v>
      </c>
      <c r="C137" s="42">
        <f>'S4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85">
        <f>'S4 Maquette'!B138</f>
        <v>0</v>
      </c>
      <c r="B138" s="44">
        <f>'S4 Maquette'!C138</f>
        <v>0</v>
      </c>
      <c r="C138" s="42">
        <f>'S4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85">
        <f>'S4 Maquette'!B139</f>
        <v>0</v>
      </c>
      <c r="B139" s="44">
        <f>'S4 Maquette'!C139</f>
        <v>0</v>
      </c>
      <c r="C139" s="42">
        <f>'S4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85">
        <f>'S4 Maquette'!B140</f>
        <v>0</v>
      </c>
      <c r="B140" s="44">
        <f>'S4 Maquette'!C140</f>
        <v>0</v>
      </c>
      <c r="C140" s="42">
        <f>'S4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85">
        <f>'S4 Maquette'!B141</f>
        <v>0</v>
      </c>
      <c r="B141" s="44">
        <f>'S4 Maquette'!C141</f>
        <v>0</v>
      </c>
      <c r="C141" s="42">
        <f>'S4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85">
        <f>'S4 Maquette'!B142</f>
        <v>0</v>
      </c>
      <c r="B142" s="44">
        <f>'S4 Maquette'!C142</f>
        <v>0</v>
      </c>
      <c r="C142" s="42">
        <f>'S4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85">
        <f>'S4 Maquette'!B143</f>
        <v>0</v>
      </c>
      <c r="B143" s="44">
        <f>'S4 Maquette'!C143</f>
        <v>0</v>
      </c>
      <c r="C143" s="42">
        <f>'S4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85">
        <f>'S4 Maquette'!B144</f>
        <v>0</v>
      </c>
      <c r="B144" s="44">
        <f>'S4 Maquette'!C144</f>
        <v>0</v>
      </c>
      <c r="C144" s="42">
        <f>'S4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85">
        <f>'S4 Maquette'!B145</f>
        <v>0</v>
      </c>
      <c r="B145" s="44">
        <f>'S4 Maquette'!C145</f>
        <v>0</v>
      </c>
      <c r="C145" s="42">
        <f>'S4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85">
        <f>'S4 Maquette'!B146</f>
        <v>0</v>
      </c>
      <c r="B146" s="44">
        <f>'S4 Maquette'!C146</f>
        <v>0</v>
      </c>
      <c r="C146" s="42">
        <f>'S4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85">
        <f>'S4 Maquette'!B147</f>
        <v>0</v>
      </c>
      <c r="B147" s="44">
        <f>'S4 Maquette'!C147</f>
        <v>0</v>
      </c>
      <c r="C147" s="42">
        <f>'S4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85">
        <f>'S4 Maquette'!B148</f>
        <v>0</v>
      </c>
      <c r="B148" s="44">
        <f>'S4 Maquette'!C148</f>
        <v>0</v>
      </c>
      <c r="C148" s="42">
        <f>'S4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85">
        <f>'S4 Maquette'!B149</f>
        <v>0</v>
      </c>
      <c r="B149" s="44">
        <f>'S4 Maquette'!C149</f>
        <v>0</v>
      </c>
      <c r="C149" s="42">
        <f>'S4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85">
        <f>'S4 Maquette'!B150</f>
        <v>0</v>
      </c>
      <c r="B150" s="44">
        <f>'S4 Maquette'!C150</f>
        <v>0</v>
      </c>
      <c r="C150" s="42">
        <f>'S4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85">
        <f>'S4 Maquette'!B151</f>
        <v>0</v>
      </c>
      <c r="B151" s="44">
        <f>'S4 Maquette'!C151</f>
        <v>0</v>
      </c>
      <c r="C151" s="42">
        <f>'S4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85">
        <f>'S4 Maquette'!B152</f>
        <v>0</v>
      </c>
      <c r="B152" s="44">
        <f>'S4 Maquette'!C152</f>
        <v>0</v>
      </c>
      <c r="C152" s="42">
        <f>'S4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85">
        <f>'S4 Maquette'!B153</f>
        <v>0</v>
      </c>
      <c r="B153" s="44">
        <f>'S4 Maquette'!C153</f>
        <v>0</v>
      </c>
      <c r="C153" s="42">
        <f>'S4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85">
        <f>'S4 Maquette'!B154</f>
        <v>0</v>
      </c>
      <c r="B154" s="44">
        <f>'S4 Maquette'!C154</f>
        <v>0</v>
      </c>
      <c r="C154" s="42">
        <f>'S4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85">
        <f>'S4 Maquette'!B155</f>
        <v>0</v>
      </c>
      <c r="B155" s="44">
        <f>'S4 Maquette'!C155</f>
        <v>0</v>
      </c>
      <c r="C155" s="42">
        <f>'S4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85">
        <f>'S4 Maquette'!B156</f>
        <v>0</v>
      </c>
      <c r="B156" s="44">
        <f>'S4 Maquette'!C156</f>
        <v>0</v>
      </c>
      <c r="C156" s="42">
        <f>'S4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85">
        <f>'S4 Maquette'!B157</f>
        <v>0</v>
      </c>
      <c r="B157" s="44">
        <f>'S4 Maquette'!C157</f>
        <v>0</v>
      </c>
      <c r="C157" s="42">
        <f>'S4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85">
        <f>'S4 Maquette'!B158</f>
        <v>0</v>
      </c>
      <c r="B158" s="44">
        <f>'S4 Maquette'!C158</f>
        <v>0</v>
      </c>
      <c r="C158" s="42">
        <f>'S4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85">
        <f>'S4 Maquette'!B159</f>
        <v>0</v>
      </c>
      <c r="B159" s="44">
        <f>'S4 Maquette'!C159</f>
        <v>0</v>
      </c>
      <c r="C159" s="42">
        <f>'S4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85">
        <f>'S4 Maquette'!B160</f>
        <v>0</v>
      </c>
      <c r="B160" s="44">
        <f>'S4 Maquette'!C160</f>
        <v>0</v>
      </c>
      <c r="C160" s="42">
        <f>'S4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85">
        <f>'S4 Maquette'!B161</f>
        <v>0</v>
      </c>
      <c r="B161" s="44">
        <f>'S4 Maquette'!C161</f>
        <v>0</v>
      </c>
      <c r="C161" s="42">
        <f>'S4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85">
        <f>'S4 Maquette'!B162</f>
        <v>0</v>
      </c>
      <c r="B162" s="44">
        <f>'S4 Maquette'!C162</f>
        <v>0</v>
      </c>
      <c r="C162" s="42">
        <f>'S4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85">
        <f>'S4 Maquette'!B163</f>
        <v>0</v>
      </c>
      <c r="B163" s="44">
        <f>'S4 Maquette'!C163</f>
        <v>0</v>
      </c>
      <c r="C163" s="42">
        <f>'S4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85">
        <f>'S4 Maquette'!B164</f>
        <v>0</v>
      </c>
      <c r="B164" s="44">
        <f>'S4 Maquette'!C164</f>
        <v>0</v>
      </c>
      <c r="C164" s="42">
        <f>'S4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85">
        <f>'S4 Maquette'!B165</f>
        <v>0</v>
      </c>
      <c r="B165" s="44">
        <f>'S4 Maquette'!C165</f>
        <v>0</v>
      </c>
      <c r="C165" s="42">
        <f>'S4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85">
        <f>'S4 Maquette'!B166</f>
        <v>0</v>
      </c>
      <c r="B166" s="44">
        <f>'S4 Maquette'!C166</f>
        <v>0</v>
      </c>
      <c r="C166" s="42">
        <f>'S4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85">
        <f>'S4 Maquette'!B167</f>
        <v>0</v>
      </c>
      <c r="B167" s="44">
        <f>'S4 Maquette'!C167</f>
        <v>0</v>
      </c>
      <c r="C167" s="42">
        <f>'S4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85">
        <f>'S4 Maquette'!B168</f>
        <v>0</v>
      </c>
      <c r="B168" s="44">
        <f>'S4 Maquette'!C168</f>
        <v>0</v>
      </c>
      <c r="C168" s="42">
        <f>'S4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85">
        <f>'S4 Maquette'!B169</f>
        <v>0</v>
      </c>
      <c r="B169" s="44">
        <f>'S4 Maquette'!C169</f>
        <v>0</v>
      </c>
      <c r="C169" s="42">
        <f>'S4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85">
        <f>'S4 Maquette'!B170</f>
        <v>0</v>
      </c>
      <c r="B170" s="44">
        <f>'S4 Maquette'!C170</f>
        <v>0</v>
      </c>
      <c r="C170" s="42">
        <f>'S4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85">
        <f>'S4 Maquette'!B171</f>
        <v>0</v>
      </c>
      <c r="B171" s="44">
        <f>'S4 Maquette'!C171</f>
        <v>0</v>
      </c>
      <c r="C171" s="42">
        <f>'S4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85">
        <f>'S4 Maquette'!B172</f>
        <v>0</v>
      </c>
      <c r="B172" s="44">
        <f>'S4 Maquette'!C172</f>
        <v>0</v>
      </c>
      <c r="C172" s="42">
        <f>'S4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85">
        <f>'S4 Maquette'!B173</f>
        <v>0</v>
      </c>
      <c r="B173" s="44">
        <f>'S4 Maquette'!C173</f>
        <v>0</v>
      </c>
      <c r="C173" s="42">
        <f>'S4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85">
        <f>'S4 Maquette'!B174</f>
        <v>0</v>
      </c>
      <c r="B174" s="44">
        <f>'S4 Maquette'!C174</f>
        <v>0</v>
      </c>
      <c r="C174" s="42">
        <f>'S4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85">
        <f>'S4 Maquette'!B175</f>
        <v>0</v>
      </c>
      <c r="B175" s="44">
        <f>'S4 Maquette'!C175</f>
        <v>0</v>
      </c>
      <c r="C175" s="42">
        <f>'S4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85">
        <f>'S4 Maquette'!B176</f>
        <v>0</v>
      </c>
      <c r="B176" s="44">
        <f>'S4 Maquette'!C176</f>
        <v>0</v>
      </c>
      <c r="C176" s="42">
        <f>'S4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85">
        <f>'S4 Maquette'!B177</f>
        <v>0</v>
      </c>
      <c r="B177" s="44">
        <f>'S4 Maquette'!C177</f>
        <v>0</v>
      </c>
      <c r="C177" s="42">
        <f>'S4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85">
        <f>'S4 Maquette'!B178</f>
        <v>0</v>
      </c>
      <c r="B178" s="44">
        <f>'S4 Maquette'!C178</f>
        <v>0</v>
      </c>
      <c r="C178" s="42">
        <f>'S4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85">
        <f>'S4 Maquette'!B179</f>
        <v>0</v>
      </c>
      <c r="B179" s="44">
        <f>'S4 Maquette'!C179</f>
        <v>0</v>
      </c>
      <c r="C179" s="42">
        <f>'S4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85">
        <f>'S4 Maquette'!B180</f>
        <v>0</v>
      </c>
      <c r="B180" s="44">
        <f>'S4 Maquette'!C180</f>
        <v>0</v>
      </c>
      <c r="C180" s="42">
        <f>'S4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85">
        <f>'S4 Maquette'!B181</f>
        <v>0</v>
      </c>
      <c r="B181" s="44">
        <f>'S4 Maquette'!C181</f>
        <v>0</v>
      </c>
      <c r="C181" s="42">
        <f>'S4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85">
        <f>'S4 Maquette'!B182</f>
        <v>0</v>
      </c>
      <c r="B182" s="44">
        <f>'S4 Maquette'!C182</f>
        <v>0</v>
      </c>
      <c r="C182" s="42">
        <f>'S4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85">
        <f>'S4 Maquette'!B183</f>
        <v>0</v>
      </c>
      <c r="B183" s="44">
        <f>'S4 Maquette'!C183</f>
        <v>0</v>
      </c>
      <c r="C183" s="42">
        <f>'S4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85">
        <f>'S4 Maquette'!B184</f>
        <v>0</v>
      </c>
      <c r="B184" s="44">
        <f>'S4 Maquette'!C184</f>
        <v>0</v>
      </c>
      <c r="C184" s="42">
        <f>'S4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85">
        <f>'S4 Maquette'!B185</f>
        <v>0</v>
      </c>
      <c r="B185" s="44">
        <f>'S4 Maquette'!C185</f>
        <v>0</v>
      </c>
      <c r="C185" s="42">
        <f>'S4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85">
        <f>'S4 Maquette'!B186</f>
        <v>0</v>
      </c>
      <c r="B186" s="44">
        <f>'S4 Maquette'!C186</f>
        <v>0</v>
      </c>
      <c r="C186" s="42">
        <f>'S4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85">
        <f>'S4 Maquette'!B187</f>
        <v>0</v>
      </c>
      <c r="B187" s="44">
        <f>'S4 Maquette'!C187</f>
        <v>0</v>
      </c>
      <c r="C187" s="42">
        <f>'S4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85">
        <f>'S4 Maquette'!B188</f>
        <v>0</v>
      </c>
      <c r="B188" s="44">
        <f>'S4 Maquette'!C188</f>
        <v>0</v>
      </c>
      <c r="C188" s="42">
        <f>'S4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85">
        <f>'S4 Maquette'!B189</f>
        <v>0</v>
      </c>
      <c r="B189" s="44">
        <f>'S4 Maquette'!C189</f>
        <v>0</v>
      </c>
      <c r="C189" s="42">
        <f>'S4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85">
        <f>'S4 Maquette'!B190</f>
        <v>0</v>
      </c>
      <c r="B190" s="44">
        <f>'S4 Maquette'!C190</f>
        <v>0</v>
      </c>
      <c r="C190" s="42">
        <f>'S4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85">
        <f>'S4 Maquette'!B191</f>
        <v>0</v>
      </c>
      <c r="B191" s="44">
        <f>'S4 Maquette'!C191</f>
        <v>0</v>
      </c>
      <c r="C191" s="42">
        <f>'S4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85">
        <f>'S4 Maquette'!B192</f>
        <v>0</v>
      </c>
      <c r="B192" s="44">
        <f>'S4 Maquette'!C192</f>
        <v>0</v>
      </c>
      <c r="C192" s="42">
        <f>'S4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85">
        <f>'S4 Maquette'!B193</f>
        <v>0</v>
      </c>
      <c r="B193" s="44">
        <f>'S4 Maquette'!C193</f>
        <v>0</v>
      </c>
      <c r="C193" s="42">
        <f>'S4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85">
        <f>'S4 Maquette'!B194</f>
        <v>0</v>
      </c>
      <c r="B194" s="44">
        <f>'S4 Maquette'!C194</f>
        <v>0</v>
      </c>
      <c r="C194" s="42">
        <f>'S4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85">
        <f>'S4 Maquette'!B195</f>
        <v>0</v>
      </c>
      <c r="B195" s="44">
        <f>'S4 Maquette'!C195</f>
        <v>0</v>
      </c>
      <c r="C195" s="42">
        <f>'S4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85">
        <f>'S4 Maquette'!B196</f>
        <v>0</v>
      </c>
      <c r="B196" s="44">
        <f>'S4 Maquette'!C196</f>
        <v>0</v>
      </c>
      <c r="C196" s="42">
        <f>'S4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85">
        <f>'S4 Maquette'!B197</f>
        <v>0</v>
      </c>
      <c r="B197" s="44">
        <f>'S4 Maquette'!C197</f>
        <v>0</v>
      </c>
      <c r="C197" s="42">
        <f>'S4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85">
        <f>'S4 Maquette'!B198</f>
        <v>0</v>
      </c>
      <c r="B198" s="44">
        <f>'S4 Maquette'!C198</f>
        <v>0</v>
      </c>
      <c r="C198" s="42">
        <f>'S4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85">
        <f>'S4 Maquette'!B199</f>
        <v>0</v>
      </c>
      <c r="B199" s="44">
        <f>'S4 Maquette'!C199</f>
        <v>0</v>
      </c>
      <c r="C199" s="42">
        <f>'S4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85">
        <f>'S4 Maquette'!B200</f>
        <v>0</v>
      </c>
      <c r="B200" s="44">
        <f>'S4 Maquette'!C200</f>
        <v>0</v>
      </c>
      <c r="C200" s="42">
        <f>'S4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85">
        <f>'S4 Maquette'!B201</f>
        <v>0</v>
      </c>
      <c r="B201" s="44">
        <f>'S4 Maquette'!C201</f>
        <v>0</v>
      </c>
      <c r="C201" s="42">
        <f>'S4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85">
        <f>'S4 Maquette'!B202</f>
        <v>0</v>
      </c>
      <c r="B202" s="44">
        <f>'S4 Maquette'!C202</f>
        <v>0</v>
      </c>
      <c r="C202" s="42">
        <f>'S4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85">
        <f>'S4 Maquette'!B203</f>
        <v>0</v>
      </c>
      <c r="B203" s="44">
        <f>'S4 Maquette'!C203</f>
        <v>0</v>
      </c>
      <c r="C203" s="42">
        <f>'S4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85">
        <f>'S4 Maquette'!B204</f>
        <v>0</v>
      </c>
      <c r="B204" s="44">
        <f>'S4 Maquette'!C204</f>
        <v>0</v>
      </c>
      <c r="C204" s="42">
        <f>'S4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85">
        <f>'S4 Maquette'!B205</f>
        <v>0</v>
      </c>
      <c r="B205" s="44">
        <f>'S4 Maquette'!C205</f>
        <v>0</v>
      </c>
      <c r="C205" s="42">
        <f>'S4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85">
        <f>'S4 Maquette'!B206</f>
        <v>0</v>
      </c>
      <c r="B206" s="44">
        <f>'S4 Maquette'!C206</f>
        <v>0</v>
      </c>
      <c r="C206" s="42">
        <f>'S4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85">
        <f>'S4 Maquette'!B207</f>
        <v>0</v>
      </c>
      <c r="B207" s="44">
        <f>'S4 Maquette'!C207</f>
        <v>0</v>
      </c>
      <c r="C207" s="42">
        <f>'S4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85">
        <f>'S4 Maquette'!B208</f>
        <v>0</v>
      </c>
      <c r="B208" s="44">
        <f>'S4 Maquette'!C208</f>
        <v>0</v>
      </c>
      <c r="C208" s="42">
        <f>'S4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85">
        <f>'S4 Maquette'!B209</f>
        <v>0</v>
      </c>
      <c r="B209" s="44">
        <f>'S4 Maquette'!C209</f>
        <v>0</v>
      </c>
      <c r="C209" s="42">
        <f>'S4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85">
        <f>'S4 Maquette'!B210</f>
        <v>0</v>
      </c>
      <c r="B210" s="44">
        <f>'S4 Maquette'!C210</f>
        <v>0</v>
      </c>
      <c r="C210" s="42">
        <f>'S4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85">
        <f>'S4 Maquette'!B211</f>
        <v>0</v>
      </c>
      <c r="B211" s="44">
        <f>'S4 Maquette'!C211</f>
        <v>0</v>
      </c>
      <c r="C211" s="42">
        <f>'S4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85">
        <f>'S4 Maquette'!B212</f>
        <v>0</v>
      </c>
      <c r="B212" s="44">
        <f>'S4 Maquette'!C212</f>
        <v>0</v>
      </c>
      <c r="C212" s="42">
        <f>'S4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85">
        <f>'S4 Maquette'!B213</f>
        <v>0</v>
      </c>
      <c r="B213" s="44">
        <f>'S4 Maquette'!C213</f>
        <v>0</v>
      </c>
      <c r="C213" s="42">
        <f>'S4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85">
        <f>'S4 Maquette'!B214</f>
        <v>0</v>
      </c>
      <c r="B214" s="44">
        <f>'S4 Maquette'!C214</f>
        <v>0</v>
      </c>
      <c r="C214" s="42">
        <f>'S4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85">
        <f>'S4 Maquette'!B215</f>
        <v>0</v>
      </c>
      <c r="B215" s="44">
        <f>'S4 Maquette'!C215</f>
        <v>0</v>
      </c>
      <c r="C215" s="42">
        <f>'S4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85">
        <f>'S4 Maquette'!B216</f>
        <v>0</v>
      </c>
      <c r="B216" s="44">
        <f>'S4 Maquette'!C216</f>
        <v>0</v>
      </c>
      <c r="C216" s="42">
        <f>'S4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85">
        <f>'S4 Maquette'!B217</f>
        <v>0</v>
      </c>
      <c r="B217" s="44">
        <f>'S4 Maquette'!C217</f>
        <v>0</v>
      </c>
      <c r="C217" s="42">
        <f>'S4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85">
        <f>'S4 Maquette'!B218</f>
        <v>0</v>
      </c>
      <c r="B218" s="44">
        <f>'S4 Maquette'!C218</f>
        <v>0</v>
      </c>
      <c r="C218" s="42">
        <f>'S4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85">
        <f>'S4 Maquette'!B219</f>
        <v>0</v>
      </c>
      <c r="B219" s="44">
        <f>'S4 Maquette'!C219</f>
        <v>0</v>
      </c>
      <c r="C219" s="42">
        <f>'S4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85">
        <f>'S4 Maquette'!B220</f>
        <v>0</v>
      </c>
      <c r="B220" s="44">
        <f>'S4 Maquette'!C220</f>
        <v>0</v>
      </c>
      <c r="C220" s="42">
        <f>'S4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85">
        <f>'S4 Maquette'!B221</f>
        <v>0</v>
      </c>
      <c r="B221" s="44">
        <f>'S4 Maquette'!C221</f>
        <v>0</v>
      </c>
      <c r="C221" s="42">
        <f>'S4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85">
        <f>'S4 Maquette'!B222</f>
        <v>0</v>
      </c>
      <c r="B222" s="44">
        <f>'S4 Maquette'!C222</f>
        <v>0</v>
      </c>
      <c r="C222" s="42">
        <f>'S4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85">
        <f>'S4 Maquette'!B223</f>
        <v>0</v>
      </c>
      <c r="B223" s="44">
        <f>'S4 Maquette'!C223</f>
        <v>0</v>
      </c>
      <c r="C223" s="42">
        <f>'S4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85">
        <f>'S4 Maquette'!B224</f>
        <v>0</v>
      </c>
      <c r="B224" s="44">
        <f>'S4 Maquette'!C224</f>
        <v>0</v>
      </c>
      <c r="C224" s="42">
        <f>'S4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85">
        <f>'S4 Maquette'!B225</f>
        <v>0</v>
      </c>
      <c r="B225" s="44">
        <f>'S4 Maquette'!C225</f>
        <v>0</v>
      </c>
      <c r="C225" s="42">
        <f>'S4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85">
        <f>'S4 Maquette'!B226</f>
        <v>0</v>
      </c>
      <c r="B226" s="44">
        <f>'S4 Maquette'!C226</f>
        <v>0</v>
      </c>
      <c r="C226" s="42">
        <f>'S4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85">
        <f>'S4 Maquette'!B227</f>
        <v>0</v>
      </c>
      <c r="B227" s="44">
        <f>'S4 Maquette'!C227</f>
        <v>0</v>
      </c>
      <c r="C227" s="42">
        <f>'S4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85">
        <f>'S4 Maquette'!B228</f>
        <v>0</v>
      </c>
      <c r="B228" s="44">
        <f>'S4 Maquette'!C228</f>
        <v>0</v>
      </c>
      <c r="C228" s="42">
        <f>'S4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85">
        <f>'S4 Maquette'!B229</f>
        <v>0</v>
      </c>
      <c r="B229" s="44">
        <f>'S4 Maquette'!C229</f>
        <v>0</v>
      </c>
      <c r="C229" s="42">
        <f>'S4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85">
        <f>'S4 Maquette'!B230</f>
        <v>0</v>
      </c>
      <c r="B230" s="44">
        <f>'S4 Maquette'!C230</f>
        <v>0</v>
      </c>
      <c r="C230" s="42">
        <f>'S4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85">
        <f>'S4 Maquette'!B231</f>
        <v>0</v>
      </c>
      <c r="B231" s="44">
        <f>'S4 Maquette'!C231</f>
        <v>0</v>
      </c>
      <c r="C231" s="42">
        <f>'S4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85">
        <f>'S4 Maquette'!B232</f>
        <v>0</v>
      </c>
      <c r="B232" s="44">
        <f>'S4 Maquette'!C232</f>
        <v>0</v>
      </c>
      <c r="C232" s="42">
        <f>'S4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85">
        <f>'S4 Maquette'!B233</f>
        <v>0</v>
      </c>
      <c r="B233" s="44">
        <f>'S4 Maquette'!C233</f>
        <v>0</v>
      </c>
      <c r="C233" s="42">
        <f>'S4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85">
        <f>'S4 Maquette'!B234</f>
        <v>0</v>
      </c>
      <c r="B234" s="44">
        <f>'S4 Maquette'!C234</f>
        <v>0</v>
      </c>
      <c r="C234" s="42">
        <f>'S4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85">
        <f>'S4 Maquette'!B235</f>
        <v>0</v>
      </c>
      <c r="B235" s="44">
        <f>'S4 Maquette'!C235</f>
        <v>0</v>
      </c>
      <c r="C235" s="42">
        <f>'S4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85">
        <f>'S4 Maquette'!B236</f>
        <v>0</v>
      </c>
      <c r="B236" s="44">
        <f>'S4 Maquette'!C236</f>
        <v>0</v>
      </c>
      <c r="C236" s="42">
        <f>'S4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85">
        <f>'S4 Maquette'!B237</f>
        <v>0</v>
      </c>
      <c r="B237" s="44">
        <f>'S4 Maquette'!C237</f>
        <v>0</v>
      </c>
      <c r="C237" s="42">
        <f>'S4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85">
        <f>'S4 Maquette'!B238</f>
        <v>0</v>
      </c>
      <c r="B238" s="44">
        <f>'S4 Maquette'!C238</f>
        <v>0</v>
      </c>
      <c r="C238" s="42">
        <f>'S4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85">
        <f>'S4 Maquette'!B239</f>
        <v>0</v>
      </c>
      <c r="B239" s="44">
        <f>'S4 Maquette'!C239</f>
        <v>0</v>
      </c>
      <c r="C239" s="42">
        <f>'S4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85">
        <f>'S4 Maquette'!B240</f>
        <v>0</v>
      </c>
      <c r="B240" s="44">
        <f>'S4 Maquette'!C240</f>
        <v>0</v>
      </c>
      <c r="C240" s="42">
        <f>'S4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85">
        <f>'S4 Maquette'!B241</f>
        <v>0</v>
      </c>
      <c r="B241" s="44">
        <f>'S4 Maquette'!C241</f>
        <v>0</v>
      </c>
      <c r="C241" s="42">
        <f>'S4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85">
        <f>'S4 Maquette'!B242</f>
        <v>0</v>
      </c>
      <c r="B242" s="44">
        <f>'S4 Maquette'!C242</f>
        <v>0</v>
      </c>
      <c r="C242" s="42">
        <f>'S4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85">
        <f>'S4 Maquette'!B243</f>
        <v>0</v>
      </c>
      <c r="B243" s="44">
        <f>'S4 Maquette'!C243</f>
        <v>0</v>
      </c>
      <c r="C243" s="42">
        <f>'S4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85">
        <f>'S4 Maquette'!B244</f>
        <v>0</v>
      </c>
      <c r="B244" s="44">
        <f>'S4 Maquette'!C244</f>
        <v>0</v>
      </c>
      <c r="C244" s="42">
        <f>'S4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85">
        <f>'S4 Maquette'!B245</f>
        <v>0</v>
      </c>
      <c r="B245" s="44">
        <f>'S4 Maquette'!C245</f>
        <v>0</v>
      </c>
      <c r="C245" s="42">
        <f>'S4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85">
        <f>'S4 Maquette'!B246</f>
        <v>0</v>
      </c>
      <c r="B246" s="44">
        <f>'S4 Maquette'!C246</f>
        <v>0</v>
      </c>
      <c r="C246" s="42">
        <f>'S4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85">
        <f>'S4 Maquette'!B247</f>
        <v>0</v>
      </c>
      <c r="B247" s="44">
        <f>'S4 Maquette'!C247</f>
        <v>0</v>
      </c>
      <c r="C247" s="42">
        <f>'S4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85">
        <f>'S4 Maquette'!B248</f>
        <v>0</v>
      </c>
      <c r="B248" s="44">
        <f>'S4 Maquette'!C248</f>
        <v>0</v>
      </c>
      <c r="C248" s="42">
        <f>'S4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85">
        <f>'S4 Maquette'!B249</f>
        <v>0</v>
      </c>
      <c r="B249" s="44">
        <f>'S4 Maquette'!C249</f>
        <v>0</v>
      </c>
      <c r="C249" s="42">
        <f>'S4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85">
        <f>'S4 Maquette'!B250</f>
        <v>0</v>
      </c>
      <c r="B250" s="44">
        <f>'S4 Maquette'!C250</f>
        <v>0</v>
      </c>
      <c r="C250" s="42">
        <f>'S4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85">
        <f>'S4 Maquette'!B251</f>
        <v>0</v>
      </c>
      <c r="B251" s="44">
        <f>'S4 Maquette'!C251</f>
        <v>0</v>
      </c>
      <c r="C251" s="42">
        <f>'S4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85">
        <f>'S4 Maquette'!B252</f>
        <v>0</v>
      </c>
      <c r="B252" s="44">
        <f>'S4 Maquette'!C252</f>
        <v>0</v>
      </c>
      <c r="C252" s="42">
        <f>'S4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85">
        <f>'S4 Maquette'!B253</f>
        <v>0</v>
      </c>
      <c r="B253" s="44">
        <f>'S4 Maquette'!C253</f>
        <v>0</v>
      </c>
      <c r="C253" s="42">
        <f>'S4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85">
        <f>'S4 Maquette'!B254</f>
        <v>0</v>
      </c>
      <c r="B254" s="44">
        <f>'S4 Maquette'!C254</f>
        <v>0</v>
      </c>
      <c r="C254" s="42">
        <f>'S4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85">
        <f>'S4 Maquette'!B255</f>
        <v>0</v>
      </c>
      <c r="B255" s="44">
        <f>'S4 Maquette'!C255</f>
        <v>0</v>
      </c>
      <c r="C255" s="42">
        <f>'S4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85">
        <f>'S4 Maquette'!B256</f>
        <v>0</v>
      </c>
      <c r="B256" s="44">
        <f>'S4 Maquette'!C256</f>
        <v>0</v>
      </c>
      <c r="C256" s="42">
        <f>'S4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85">
        <f>'S4 Maquette'!B257</f>
        <v>0</v>
      </c>
      <c r="B257" s="44">
        <f>'S4 Maquette'!C257</f>
        <v>0</v>
      </c>
      <c r="C257" s="42">
        <f>'S4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85">
        <f>'S4 Maquette'!B258</f>
        <v>0</v>
      </c>
      <c r="B258" s="44">
        <f>'S4 Maquette'!C258</f>
        <v>0</v>
      </c>
      <c r="C258" s="42">
        <f>'S4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85">
        <f>'S4 Maquette'!B259</f>
        <v>0</v>
      </c>
      <c r="B259" s="44">
        <f>'S4 Maquette'!C259</f>
        <v>0</v>
      </c>
      <c r="C259" s="42">
        <f>'S4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85">
        <f>'S4 Maquette'!B260</f>
        <v>0</v>
      </c>
      <c r="B260" s="44">
        <f>'S4 Maquette'!C260</f>
        <v>0</v>
      </c>
      <c r="C260" s="42">
        <f>'S4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85">
        <f>'S4 Maquette'!B261</f>
        <v>0</v>
      </c>
      <c r="B261" s="44">
        <f>'S4 Maquette'!C261</f>
        <v>0</v>
      </c>
      <c r="C261" s="42">
        <f>'S4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85">
        <f>'S4 Maquette'!B262</f>
        <v>0</v>
      </c>
      <c r="B262" s="44">
        <f>'S4 Maquette'!C262</f>
        <v>0</v>
      </c>
      <c r="C262" s="42">
        <f>'S4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85">
        <f>'S4 Maquette'!B263</f>
        <v>0</v>
      </c>
      <c r="B263" s="44">
        <f>'S4 Maquette'!C263</f>
        <v>0</v>
      </c>
      <c r="C263" s="42">
        <f>'S4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85">
        <f>'S4 Maquette'!B264</f>
        <v>0</v>
      </c>
      <c r="B264" s="44">
        <f>'S4 Maquette'!C264</f>
        <v>0</v>
      </c>
      <c r="C264" s="42">
        <f>'S4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85">
        <f>'S4 Maquette'!B265</f>
        <v>0</v>
      </c>
      <c r="B265" s="44">
        <f>'S4 Maquette'!C265</f>
        <v>0</v>
      </c>
      <c r="C265" s="42">
        <f>'S4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85">
        <f>'S4 Maquette'!B266</f>
        <v>0</v>
      </c>
      <c r="B266" s="44">
        <f>'S4 Maquette'!C266</f>
        <v>0</v>
      </c>
      <c r="C266" s="42">
        <f>'S4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85">
        <f>'S4 Maquette'!B267</f>
        <v>0</v>
      </c>
      <c r="B267" s="44">
        <f>'S4 Maquette'!C267</f>
        <v>0</v>
      </c>
      <c r="C267" s="42">
        <f>'S4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85">
        <f>'S4 Maquette'!B268</f>
        <v>0</v>
      </c>
      <c r="B268" s="44">
        <f>'S4 Maquette'!C268</f>
        <v>0</v>
      </c>
      <c r="C268" s="42">
        <f>'S4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85">
        <f>'S4 Maquette'!B269</f>
        <v>0</v>
      </c>
      <c r="B269" s="44">
        <f>'S4 Maquette'!C269</f>
        <v>0</v>
      </c>
      <c r="C269" s="42">
        <f>'S4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85">
        <f>'S4 Maquette'!B270</f>
        <v>0</v>
      </c>
      <c r="B270" s="44">
        <f>'S4 Maquette'!C270</f>
        <v>0</v>
      </c>
      <c r="C270" s="42">
        <f>'S4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85">
        <f>'S4 Maquette'!B271</f>
        <v>0</v>
      </c>
      <c r="B271" s="44">
        <f>'S4 Maquette'!C271</f>
        <v>0</v>
      </c>
      <c r="C271" s="42">
        <f>'S4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85">
        <f>'S4 Maquette'!B272</f>
        <v>0</v>
      </c>
      <c r="B272" s="44">
        <f>'S4 Maquette'!C272</f>
        <v>0</v>
      </c>
      <c r="C272" s="42">
        <f>'S4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85">
        <f>'S4 Maquette'!B273</f>
        <v>0</v>
      </c>
      <c r="B273" s="44">
        <f>'S4 Maquette'!C273</f>
        <v>0</v>
      </c>
      <c r="C273" s="42">
        <f>'S4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85">
        <f>'S4 Maquette'!B274</f>
        <v>0</v>
      </c>
      <c r="B274" s="44">
        <f>'S4 Maquette'!C274</f>
        <v>0</v>
      </c>
      <c r="C274" s="42">
        <f>'S4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85">
        <f>'S4 Maquette'!B275</f>
        <v>0</v>
      </c>
      <c r="B275" s="44">
        <f>'S4 Maquette'!C275</f>
        <v>0</v>
      </c>
      <c r="C275" s="42">
        <f>'S4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85">
        <f>'S4 Maquette'!B276</f>
        <v>0</v>
      </c>
      <c r="B276" s="44">
        <f>'S4 Maquette'!C276</f>
        <v>0</v>
      </c>
      <c r="C276" s="42">
        <f>'S4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85">
        <f>'S4 Maquette'!B277</f>
        <v>0</v>
      </c>
      <c r="B277" s="44">
        <f>'S4 Maquette'!C277</f>
        <v>0</v>
      </c>
      <c r="C277" s="42">
        <f>'S4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85">
        <f>'S4 Maquette'!B278</f>
        <v>0</v>
      </c>
      <c r="B278" s="44">
        <f>'S4 Maquette'!C278</f>
        <v>0</v>
      </c>
      <c r="C278" s="42">
        <f>'S4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85">
        <f>'S4 Maquette'!B279</f>
        <v>0</v>
      </c>
      <c r="B279" s="44">
        <f>'S4 Maquette'!C279</f>
        <v>0</v>
      </c>
      <c r="C279" s="42">
        <f>'S4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85">
        <f>'S4 Maquette'!B280</f>
        <v>0</v>
      </c>
      <c r="B280" s="44">
        <f>'S4 Maquette'!C280</f>
        <v>0</v>
      </c>
      <c r="C280" s="42">
        <f>'S4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85">
        <f>'S4 Maquette'!B281</f>
        <v>0</v>
      </c>
      <c r="B281" s="44">
        <f>'S4 Maquette'!C281</f>
        <v>0</v>
      </c>
      <c r="C281" s="42">
        <f>'S4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85">
        <f>'S4 Maquette'!B282</f>
        <v>0</v>
      </c>
      <c r="B282" s="44">
        <f>'S4 Maquette'!C282</f>
        <v>0</v>
      </c>
      <c r="C282" s="42">
        <f>'S4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85">
        <f>'S4 Maquette'!B283</f>
        <v>0</v>
      </c>
      <c r="B283" s="44">
        <f>'S4 Maquette'!C283</f>
        <v>0</v>
      </c>
      <c r="C283" s="42">
        <f>'S4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85">
        <f>'S4 Maquette'!B284</f>
        <v>0</v>
      </c>
      <c r="B284" s="44">
        <f>'S4 Maquette'!C284</f>
        <v>0</v>
      </c>
      <c r="C284" s="42">
        <f>'S4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85">
        <f>'S4 Maquette'!B285</f>
        <v>0</v>
      </c>
      <c r="B285" s="44">
        <f>'S4 Maquette'!C285</f>
        <v>0</v>
      </c>
      <c r="C285" s="42">
        <f>'S4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85">
        <f>'S4 Maquette'!B286</f>
        <v>0</v>
      </c>
      <c r="B286" s="44">
        <f>'S4 Maquette'!C286</f>
        <v>0</v>
      </c>
      <c r="C286" s="42">
        <f>'S4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85">
        <f>'S4 Maquette'!B287</f>
        <v>0</v>
      </c>
      <c r="B287" s="44">
        <f>'S4 Maquette'!C287</f>
        <v>0</v>
      </c>
      <c r="C287" s="42">
        <f>'S4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85">
        <f>'S4 Maquette'!B288</f>
        <v>0</v>
      </c>
      <c r="B288" s="44">
        <f>'S4 Maquette'!C288</f>
        <v>0</v>
      </c>
      <c r="C288" s="42">
        <f>'S4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85">
        <f>'S4 Maquette'!B289</f>
        <v>0</v>
      </c>
      <c r="B289" s="44">
        <f>'S4 Maquette'!C289</f>
        <v>0</v>
      </c>
      <c r="C289" s="42">
        <f>'S4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85">
        <f>'S4 Maquette'!B290</f>
        <v>0</v>
      </c>
      <c r="B290" s="44">
        <f>'S4 Maquette'!C290</f>
        <v>0</v>
      </c>
      <c r="C290" s="42">
        <f>'S4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85">
        <f>'S4 Maquette'!B291</f>
        <v>0</v>
      </c>
      <c r="B291" s="44">
        <f>'S4 Maquette'!C291</f>
        <v>0</v>
      </c>
      <c r="C291" s="42">
        <f>'S4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85">
        <f>'S4 Maquette'!B292</f>
        <v>0</v>
      </c>
      <c r="B292" s="44">
        <f>'S4 Maquette'!C292</f>
        <v>0</v>
      </c>
      <c r="C292" s="42">
        <f>'S4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85">
        <f>'S4 Maquette'!B293</f>
        <v>0</v>
      </c>
      <c r="B293" s="44">
        <f>'S4 Maquette'!C293</f>
        <v>0</v>
      </c>
      <c r="C293" s="42">
        <f>'S4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85">
        <f>'S4 Maquette'!B294</f>
        <v>0</v>
      </c>
      <c r="B294" s="44">
        <f>'S4 Maquette'!C294</f>
        <v>0</v>
      </c>
      <c r="C294" s="42">
        <f>'S4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85">
        <f>'S4 Maquette'!B295</f>
        <v>0</v>
      </c>
      <c r="B295" s="44">
        <f>'S4 Maquette'!C295</f>
        <v>0</v>
      </c>
      <c r="C295" s="42">
        <f>'S4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85">
        <f>'S4 Maquette'!B296</f>
        <v>0</v>
      </c>
      <c r="B296" s="44">
        <f>'S4 Maquette'!C296</f>
        <v>0</v>
      </c>
      <c r="C296" s="42">
        <f>'S4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85">
        <f>'S4 Maquette'!B297</f>
        <v>0</v>
      </c>
      <c r="B297" s="44">
        <f>'S4 Maquette'!C297</f>
        <v>0</v>
      </c>
      <c r="C297" s="42">
        <f>'S4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85">
        <f>'S4 Maquette'!B298</f>
        <v>0</v>
      </c>
      <c r="B298" s="44">
        <f>'S4 Maquette'!C298</f>
        <v>0</v>
      </c>
      <c r="C298" s="42">
        <f>'S4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85">
        <f>'S4 Maquette'!B299</f>
        <v>0</v>
      </c>
      <c r="B299" s="44">
        <f>'S4 Maquette'!C299</f>
        <v>0</v>
      </c>
      <c r="C299" s="42">
        <f>'S4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85">
        <f>'S4 Maquette'!B300</f>
        <v>0</v>
      </c>
      <c r="B300" s="44">
        <f>'S4 Maquette'!C300</f>
        <v>0</v>
      </c>
      <c r="C300" s="42">
        <f>'S4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7" priority="7">
      <formula>$C1="Parcours Pédagogique"</formula>
    </cfRule>
    <cfRule type="expression" dxfId="16" priority="8">
      <formula>$C1="BLOC"</formula>
    </cfRule>
    <cfRule type="expression" dxfId="15" priority="9">
      <formula>$C1="OPTION"</formula>
    </cfRule>
  </conditionalFormatting>
  <conditionalFormatting sqref="A18:S300 T18">
    <cfRule type="expression" dxfId="14" priority="14">
      <formula>$C18="Modification MCC"</formula>
    </cfRule>
  </conditionalFormatting>
  <conditionalFormatting sqref="B1:S7 C8:S9 C10 E10 J10:S11 B12:M12 P12 B13:L13 B14:N14 P14:S17 B15:M17 B301:S999">
    <cfRule type="expression" dxfId="13" priority="11">
      <formula>$D1="Modification"</formula>
    </cfRule>
    <cfRule type="expression" dxfId="12" priority="12">
      <formula>$D1="Création"</formula>
    </cfRule>
    <cfRule type="expression" dxfId="11" priority="13">
      <formula>$D1="Fermeture"</formula>
    </cfRule>
  </conditionalFormatting>
  <conditionalFormatting sqref="B1:S7 C8:S9 J10:S11 B12:M12 B13:L13 B14:N14 B15:M17 B301:S999 P14:S17 C10 E10 P12">
    <cfRule type="expression" dxfId="10" priority="10">
      <formula>$D1="Modification MCC"</formula>
    </cfRule>
  </conditionalFormatting>
  <conditionalFormatting sqref="C1:S9 C10 E10 J10:S11 C12:S1001">
    <cfRule type="expression" dxfId="9" priority="1">
      <formula>$B1="Option"</formula>
    </cfRule>
  </conditionalFormatting>
  <conditionalFormatting sqref="J1:J1001">
    <cfRule type="expression" dxfId="8" priority="5">
      <formula>$I1="NON"</formula>
    </cfRule>
  </conditionalFormatting>
  <conditionalFormatting sqref="L18:L300">
    <cfRule type="expression" dxfId="7" priority="19">
      <formula>$K18="CCI (CC Intégral)"</formula>
    </cfRule>
  </conditionalFormatting>
  <conditionalFormatting sqref="M1:M1001 L18:L300">
    <cfRule type="expression" dxfId="6" priority="18">
      <formula>$K1="CT (Contrôle terminal)"</formula>
    </cfRule>
  </conditionalFormatting>
  <conditionalFormatting sqref="N1:O1001">
    <cfRule type="expression" dxfId="5" priority="4">
      <formula>$K1="CCI (CC Intégral)"</formula>
    </cfRule>
  </conditionalFormatting>
  <conditionalFormatting sqref="Q1:R1001">
    <cfRule type="expression" dxfId="4" priority="3">
      <formula>$P1="Autres"</formula>
    </cfRule>
  </conditionalFormatting>
  <conditionalFormatting sqref="S1:S1001 T18">
    <cfRule type="expression" dxfId="3" priority="2">
      <formula>$P1="CT (Contrôle terminal)"</formula>
    </cfRule>
  </conditionalFormatting>
  <conditionalFormatting sqref="T18 A18:S300">
    <cfRule type="expression" dxfId="2" priority="15">
      <formula>$C18="Modification"</formula>
    </cfRule>
    <cfRule type="expression" dxfId="1" priority="16">
      <formula>$C18="Création"</formula>
    </cfRule>
    <cfRule type="expression" dxfId="0" priority="17">
      <formula>$C18="Fermeture"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F300 H19:I300 G19:G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11.42578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11.42578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89" t="s">
        <v>141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AA1" s="88" t="s">
        <v>142</v>
      </c>
      <c r="AB1" s="88"/>
      <c r="AC1" s="88"/>
      <c r="AD1" s="88"/>
    </row>
    <row r="2" spans="1:30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AA2" s="88"/>
      <c r="AB2" s="88"/>
      <c r="AC2" s="88"/>
      <c r="AD2" s="88"/>
    </row>
    <row r="3" spans="1:30" ht="24.6" customHeight="1">
      <c r="A3" s="88" t="s">
        <v>143</v>
      </c>
      <c r="B3" s="88"/>
      <c r="C3" s="88"/>
      <c r="D3" s="88" t="s">
        <v>144</v>
      </c>
      <c r="E3" s="88"/>
      <c r="F3" s="88"/>
      <c r="G3" s="88" t="s">
        <v>145</v>
      </c>
      <c r="H3" s="88"/>
      <c r="I3" s="88"/>
      <c r="J3" s="88" t="s">
        <v>146</v>
      </c>
      <c r="K3" s="88"/>
      <c r="L3" s="88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2" t="s">
        <v>142</v>
      </c>
      <c r="E4" s="32" t="s">
        <v>147</v>
      </c>
      <c r="F4" s="32" t="s">
        <v>148</v>
      </c>
      <c r="G4" s="32" t="s">
        <v>142</v>
      </c>
      <c r="H4" s="32" t="s">
        <v>147</v>
      </c>
      <c r="I4" s="32" t="s">
        <v>148</v>
      </c>
      <c r="J4" s="32" t="s">
        <v>142</v>
      </c>
      <c r="K4" s="32" t="s">
        <v>147</v>
      </c>
      <c r="L4" s="32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87</v>
      </c>
      <c r="B5" s="9">
        <f>SUM('S1 Maquette'!J19:J300)</f>
        <v>164</v>
      </c>
      <c r="C5" s="9">
        <f>SUM('S1 Maquette'!K19:K300)</f>
        <v>0</v>
      </c>
      <c r="D5" s="9">
        <f>SUM(AB4:AB291)</f>
        <v>90</v>
      </c>
      <c r="E5" s="9">
        <f>SUM('S2 Maquette'!J19:J300)</f>
        <v>150</v>
      </c>
      <c r="F5" s="9">
        <f>SUM('S2 Maquette'!K19:K300)</f>
        <v>0</v>
      </c>
      <c r="G5" s="9">
        <f>SUM(AC4:AC291)</f>
        <v>72</v>
      </c>
      <c r="H5" s="9">
        <f>SUM('S3 Maquette'!J19:J300)</f>
        <v>188</v>
      </c>
      <c r="I5" s="9">
        <f>SUM('S3 Maquette'!K19:K300)</f>
        <v>0</v>
      </c>
      <c r="J5" s="9">
        <f>SUM(AD4:AD291)</f>
        <v>66</v>
      </c>
      <c r="K5" s="9">
        <f>SUM('S4 Maquette'!J19:J300)</f>
        <v>174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88" t="s">
        <v>149</v>
      </c>
      <c r="B6" s="88"/>
      <c r="C6" s="88"/>
      <c r="D6" s="88" t="s">
        <v>149</v>
      </c>
      <c r="E6" s="88"/>
      <c r="F6" s="88"/>
      <c r="G6" s="88" t="s">
        <v>149</v>
      </c>
      <c r="H6" s="88"/>
      <c r="I6" s="88"/>
      <c r="J6" s="88" t="s">
        <v>149</v>
      </c>
      <c r="K6" s="88"/>
      <c r="L6" s="88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88">
        <f>SUM(A5,B5,C5)</f>
        <v>251</v>
      </c>
      <c r="B7" s="88"/>
      <c r="C7" s="88"/>
      <c r="D7" s="88">
        <f>SUM(D5,E5,F5)</f>
        <v>240</v>
      </c>
      <c r="E7" s="88"/>
      <c r="F7" s="88"/>
      <c r="G7" s="88">
        <f>SUM(G5,H5,I5)</f>
        <v>260</v>
      </c>
      <c r="H7" s="88"/>
      <c r="I7" s="88"/>
      <c r="J7" s="88">
        <f>SUM(J5,K5,L5)</f>
        <v>240</v>
      </c>
      <c r="K7" s="88"/>
      <c r="L7" s="88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90" t="s">
        <v>149</v>
      </c>
      <c r="B8" s="91"/>
      <c r="C8" s="91"/>
      <c r="D8" s="91"/>
      <c r="E8" s="91"/>
      <c r="F8" s="92"/>
      <c r="G8" s="90" t="s">
        <v>149</v>
      </c>
      <c r="H8" s="91"/>
      <c r="I8" s="91"/>
      <c r="J8" s="91"/>
      <c r="K8" s="91"/>
      <c r="L8" s="92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93"/>
      <c r="B9" s="94"/>
      <c r="C9" s="94"/>
      <c r="D9" s="94"/>
      <c r="E9" s="94"/>
      <c r="F9" s="95"/>
      <c r="G9" s="93"/>
      <c r="H9" s="94"/>
      <c r="I9" s="94"/>
      <c r="J9" s="94"/>
      <c r="K9" s="94"/>
      <c r="L9" s="95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90">
        <f>SUM(A7,D7)</f>
        <v>491</v>
      </c>
      <c r="B10" s="91"/>
      <c r="C10" s="91"/>
      <c r="D10" s="91"/>
      <c r="E10" s="91"/>
      <c r="F10" s="92"/>
      <c r="G10" s="90">
        <f>SUM(G7,J7)</f>
        <v>500</v>
      </c>
      <c r="H10" s="91"/>
      <c r="I10" s="91"/>
      <c r="J10" s="91"/>
      <c r="K10" s="91"/>
      <c r="L10" s="92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93"/>
      <c r="B11" s="94"/>
      <c r="C11" s="94"/>
      <c r="D11" s="94"/>
      <c r="E11" s="94"/>
      <c r="F11" s="95"/>
      <c r="G11" s="93"/>
      <c r="H11" s="94"/>
      <c r="I11" s="94"/>
      <c r="J11" s="94"/>
      <c r="K11" s="94"/>
      <c r="L11" s="95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30</v>
      </c>
      <c r="AB13" s="9">
        <f>'S2 Maquette'!I28*1.5</f>
        <v>30</v>
      </c>
      <c r="AC13" s="9">
        <f>'S3 Maquette'!I28*1.5</f>
        <v>30</v>
      </c>
      <c r="AD13" s="9">
        <f>'S4 Maquette'!I28*1.5</f>
        <v>30</v>
      </c>
    </row>
    <row r="14" spans="1:30">
      <c r="A14" s="96" t="s">
        <v>150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N14" s="100" t="s">
        <v>151</v>
      </c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AA14" s="9">
        <f>'S1 Maquette'!I29*1.5</f>
        <v>30</v>
      </c>
      <c r="AB14" s="9">
        <f>'S2 Maquette'!I29*1.5</f>
        <v>30</v>
      </c>
      <c r="AC14" s="9">
        <f>'S3 Maquette'!I29*1.5</f>
        <v>24</v>
      </c>
      <c r="AD14" s="9">
        <f>'S4 Maquette'!I29*1.5</f>
        <v>18</v>
      </c>
    </row>
    <row r="15" spans="1:30" ht="20.4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AA15" s="9">
        <f>'S1 Maquette'!I30*1.5</f>
        <v>0</v>
      </c>
      <c r="AB15" s="9">
        <f>'S2 Maquette'!I30*1.5</f>
        <v>0</v>
      </c>
      <c r="AC15" s="9">
        <f>'S3 Maquette'!I30*1.5</f>
        <v>18</v>
      </c>
      <c r="AD15" s="9">
        <f>'S4 Maquette'!I30*1.5</f>
        <v>18</v>
      </c>
    </row>
    <row r="16" spans="1:30" ht="23.1" customHeight="1">
      <c r="A16" s="88" t="s">
        <v>143</v>
      </c>
      <c r="B16" s="88"/>
      <c r="C16" s="88"/>
      <c r="D16" s="97" t="s">
        <v>144</v>
      </c>
      <c r="E16" s="98"/>
      <c r="F16" s="99"/>
      <c r="G16" s="88" t="s">
        <v>145</v>
      </c>
      <c r="H16" s="88"/>
      <c r="I16" s="88"/>
      <c r="J16" s="88" t="s">
        <v>146</v>
      </c>
      <c r="K16" s="88"/>
      <c r="L16" s="88"/>
      <c r="N16" s="88" t="s">
        <v>143</v>
      </c>
      <c r="O16" s="88"/>
      <c r="P16" s="88"/>
      <c r="Q16" s="88" t="s">
        <v>144</v>
      </c>
      <c r="R16" s="88"/>
      <c r="S16" s="88"/>
      <c r="T16" s="88" t="s">
        <v>145</v>
      </c>
      <c r="U16" s="88"/>
      <c r="V16" s="88"/>
      <c r="W16" s="88" t="s">
        <v>146</v>
      </c>
      <c r="X16" s="88"/>
      <c r="Y16" s="88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60</v>
      </c>
      <c r="B18" s="9">
        <f>B5-O18</f>
        <v>104</v>
      </c>
      <c r="C18" s="9">
        <f>C5-P18</f>
        <v>0</v>
      </c>
      <c r="D18" s="9">
        <f t="shared" ref="D18:K18" si="0">D5-Q18</f>
        <v>90</v>
      </c>
      <c r="E18" s="9">
        <f t="shared" si="0"/>
        <v>132</v>
      </c>
      <c r="F18" s="9">
        <f t="shared" ca="1" si="0"/>
        <v>0</v>
      </c>
      <c r="G18" s="9">
        <f t="shared" si="0"/>
        <v>72</v>
      </c>
      <c r="H18" s="9">
        <f t="shared" si="0"/>
        <v>114</v>
      </c>
      <c r="I18" s="9">
        <f t="shared" si="0"/>
        <v>0</v>
      </c>
      <c r="J18" s="9">
        <f t="shared" si="0"/>
        <v>66</v>
      </c>
      <c r="K18" s="9">
        <f t="shared" si="0"/>
        <v>80</v>
      </c>
      <c r="L18" s="9">
        <f>L5-Y18</f>
        <v>0</v>
      </c>
      <c r="N18" s="9">
        <f>SUMIF('S1 Maquette'!M19:M300,"Portée",'S1 Maquette'!I19:I300)*1.5</f>
        <v>27</v>
      </c>
      <c r="O18" s="9">
        <f>SUMIF('S1 Maquette'!M19:M300,"Portée",'S1 Maquette'!J19:J300)</f>
        <v>60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18</v>
      </c>
      <c r="S18" s="9">
        <f ca="1">SUMIF('S2 Maquette'!M9:M300,"Portée",'S2 Maquette'!K19:K300)</f>
        <v>0</v>
      </c>
      <c r="T18" s="9">
        <f>SUMIF('S3 Maquette'!M19:M300,"Portée",'S3 Maquette'!I19:I300)*1.5</f>
        <v>0</v>
      </c>
      <c r="U18" s="9">
        <f>SUMIF('S3 Maquette'!M19:M300,"Portée",'S3 Maquette'!J19:J300)</f>
        <v>74</v>
      </c>
      <c r="V18" s="9">
        <f>SUMIF('S3 Maquette'!M19:M300,"Portée",'S3 Maquette'!K19:K300)</f>
        <v>0</v>
      </c>
      <c r="W18" s="9">
        <f>SUMIF('S4 Maquette'!M19:M300,"Portée",'S4 Maquette'!I19:I300)*1.5</f>
        <v>0</v>
      </c>
      <c r="X18" s="9">
        <f>SUMIF('S4 Maquette'!M19:M300,"Portée",'S4 Maquette'!J19:J300)</f>
        <v>94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88" t="s">
        <v>149</v>
      </c>
      <c r="B19" s="88"/>
      <c r="C19" s="88"/>
      <c r="D19" s="88" t="s">
        <v>149</v>
      </c>
      <c r="E19" s="88"/>
      <c r="F19" s="88"/>
      <c r="G19" s="88" t="s">
        <v>149</v>
      </c>
      <c r="H19" s="88"/>
      <c r="I19" s="88"/>
      <c r="J19" s="88" t="s">
        <v>149</v>
      </c>
      <c r="K19" s="88"/>
      <c r="L19" s="88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.1" customHeight="1">
      <c r="A20" s="88">
        <f>SUM(A18,B18,C18)</f>
        <v>164</v>
      </c>
      <c r="B20" s="88"/>
      <c r="C20" s="88"/>
      <c r="D20" s="88">
        <f ca="1">SUM(D18,E18,F18)</f>
        <v>222</v>
      </c>
      <c r="E20" s="88"/>
      <c r="F20" s="88"/>
      <c r="G20" s="88">
        <f>SUM(G18,H18,I18)</f>
        <v>186</v>
      </c>
      <c r="H20" s="88"/>
      <c r="I20" s="88"/>
      <c r="J20" s="88">
        <f>SUM(J18,K18,L18)</f>
        <v>146</v>
      </c>
      <c r="K20" s="88"/>
      <c r="L20" s="88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97" t="s">
        <v>149</v>
      </c>
      <c r="B21" s="98"/>
      <c r="C21" s="98"/>
      <c r="D21" s="98"/>
      <c r="E21" s="98"/>
      <c r="F21" s="99"/>
      <c r="G21" s="97" t="s">
        <v>149</v>
      </c>
      <c r="H21" s="98"/>
      <c r="I21" s="98"/>
      <c r="J21" s="98"/>
      <c r="K21" s="98"/>
      <c r="L21" s="99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35" customHeight="1">
      <c r="A22" s="97">
        <f ca="1">SUM(A20,D20)</f>
        <v>386</v>
      </c>
      <c r="B22" s="98"/>
      <c r="C22" s="98"/>
      <c r="D22" s="98"/>
      <c r="E22" s="98"/>
      <c r="F22" s="99"/>
      <c r="G22" s="97">
        <f>SUM(G20,J20)</f>
        <v>332</v>
      </c>
      <c r="H22" s="98"/>
      <c r="I22" s="98"/>
      <c r="J22" s="98"/>
      <c r="K22" s="98"/>
      <c r="L22" s="99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>
      <c r="AA26" s="9">
        <f>'S1 Maquette'!I41*1.5</f>
        <v>0</v>
      </c>
      <c r="AB26" s="9">
        <f>'S2 Maquette'!I41*1.5</f>
        <v>30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27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topLeftCell="A3" zoomScale="110" zoomScaleNormal="110" zoomScalePageLayoutView="85" workbookViewId="0">
      <selection activeCell="A30" sqref="A30:D32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03" t="s">
        <v>152</v>
      </c>
      <c r="B1" s="103"/>
      <c r="C1" s="103"/>
      <c r="D1" s="103"/>
      <c r="E1" s="10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9" t="s">
        <v>153</v>
      </c>
      <c r="B2" s="47" t="s">
        <v>15</v>
      </c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3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9" t="s">
        <v>50</v>
      </c>
      <c r="C4" s="13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156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157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95">
      <c r="A8" s="101" t="s">
        <v>158</v>
      </c>
      <c r="B8" s="101"/>
      <c r="C8" s="101"/>
      <c r="D8" s="10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159</v>
      </c>
      <c r="B9" s="102" t="s">
        <v>160</v>
      </c>
      <c r="C9" s="102"/>
      <c r="D9" s="10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20" t="s">
        <v>161</v>
      </c>
      <c r="B13" s="120" t="s">
        <v>162</v>
      </c>
      <c r="C13" s="120" t="s">
        <v>163</v>
      </c>
      <c r="D13" s="120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1"/>
      <c r="B14" s="121"/>
      <c r="C14" s="121"/>
      <c r="D14" s="12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20">
        <f>Calcul!A10</f>
        <v>491</v>
      </c>
      <c r="B15" s="120">
        <f ca="1">Calcul!A22</f>
        <v>386</v>
      </c>
      <c r="C15" s="120">
        <f>Calcul!G10</f>
        <v>500</v>
      </c>
      <c r="D15" s="120">
        <f>Calcul!G22</f>
        <v>332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21"/>
      <c r="B16" s="121"/>
      <c r="C16" s="121"/>
      <c r="D16" s="1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10" t="s">
        <v>165</v>
      </c>
      <c r="B19" s="110"/>
      <c r="C19" s="110"/>
      <c r="D19" s="1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166</v>
      </c>
      <c r="E20" s="2"/>
      <c r="F20" s="2"/>
      <c r="G20" s="2"/>
      <c r="H20" s="2"/>
      <c r="I20" s="2" t="s">
        <v>157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05" t="s">
        <v>167</v>
      </c>
      <c r="B21" s="106"/>
      <c r="C21" s="106"/>
      <c r="D21" s="10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08" t="s">
        <v>168</v>
      </c>
      <c r="B22" s="108"/>
      <c r="C22" s="108"/>
      <c r="D22" s="10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8"/>
      <c r="B23" s="108"/>
      <c r="C23" s="108"/>
      <c r="D23" s="10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08"/>
      <c r="B24" s="108"/>
      <c r="C24" s="108"/>
      <c r="D24" s="10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05" t="s">
        <v>169</v>
      </c>
      <c r="B25" s="106"/>
      <c r="C25" s="106"/>
      <c r="D25" s="10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1" t="s">
        <v>170</v>
      </c>
      <c r="B26" s="112"/>
      <c r="C26" s="112"/>
      <c r="D26" s="11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4"/>
      <c r="B27" s="115"/>
      <c r="C27" s="115"/>
      <c r="D27" s="11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7"/>
      <c r="B28" s="118"/>
      <c r="C28" s="118"/>
      <c r="D28" s="11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05" t="s">
        <v>171</v>
      </c>
      <c r="B29" s="106"/>
      <c r="C29" s="106"/>
      <c r="D29" s="10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8" t="s">
        <v>172</v>
      </c>
      <c r="B30" s="108"/>
      <c r="C30" s="108"/>
      <c r="D30" s="10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8"/>
      <c r="B31" s="108"/>
      <c r="C31" s="108"/>
      <c r="D31" s="10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08"/>
      <c r="B32" s="108"/>
      <c r="C32" s="108"/>
      <c r="D32" s="10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05" t="s">
        <v>173</v>
      </c>
      <c r="B33" s="106"/>
      <c r="C33" s="106"/>
      <c r="D33" s="10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08" t="s">
        <v>174</v>
      </c>
      <c r="B34" s="108"/>
      <c r="C34" s="108"/>
      <c r="D34" s="10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8"/>
      <c r="B35" s="108"/>
      <c r="C35" s="108"/>
      <c r="D35" s="10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08"/>
      <c r="B36" s="108"/>
      <c r="C36" s="108"/>
      <c r="D36" s="10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10" t="s">
        <v>175</v>
      </c>
      <c r="B37" s="110"/>
      <c r="C37" s="110"/>
      <c r="D37" s="11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08" t="s">
        <v>176</v>
      </c>
      <c r="B38" s="108"/>
      <c r="C38" s="108"/>
      <c r="D38" s="10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08"/>
      <c r="B39" s="108"/>
      <c r="C39" s="108"/>
      <c r="D39" s="10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09" t="s">
        <v>177</v>
      </c>
      <c r="B40" s="109"/>
      <c r="C40" s="109"/>
      <c r="D40" s="10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04" t="s">
        <v>178</v>
      </c>
      <c r="B41" s="104"/>
      <c r="C41" s="104"/>
      <c r="D41" s="10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4" t="s">
        <v>179</v>
      </c>
      <c r="B42" s="104"/>
      <c r="C42" s="104"/>
      <c r="D42" s="10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3">
    <dataValidation type="list" allowBlank="1" showInputMessage="1" showErrorMessage="1" sqref="B3" xr:uid="{00000000-0002-0000-0200-000000000000}">
      <formula1>list_cmp</formula1>
    </dataValidation>
    <dataValidation type="list" allowBlank="1" showInputMessage="1" showErrorMessage="1" sqref="B6:C6" xr:uid="{00000000-0002-0000-0200-000001000000}">
      <formula1>List_RegimeInscription</formula1>
    </dataValidation>
    <dataValidation type="list" allowBlank="1" showInputMessage="1" showErrorMessage="1" sqref="B2" xr:uid="{00000000-0002-0000-0200-000002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80" zoomScaleNormal="80" zoomScalePageLayoutView="55" workbookViewId="0">
      <pane ySplit="18" topLeftCell="A31" activePane="bottomLeft" state="frozen"/>
      <selection pane="bottomLeft" activeCell="B33" sqref="B33:B35"/>
    </sheetView>
  </sheetViews>
  <sheetFormatPr defaultColWidth="11.42578125" defaultRowHeight="15"/>
  <cols>
    <col min="1" max="1" width="18.42578125" style="14" customWidth="1"/>
    <col min="2" max="2" width="53.42578125" style="38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2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33" t="s">
        <v>180</v>
      </c>
      <c r="B7" s="146" t="str">
        <f>'Fiche Générale'!B3</f>
        <v>Portail_LLAC</v>
      </c>
      <c r="C7" s="134" t="s">
        <v>181</v>
      </c>
      <c r="D7" s="135"/>
      <c r="E7" s="140" t="str">
        <f>'Fiche Générale'!B4</f>
        <v>Humanités</v>
      </c>
      <c r="F7" s="141"/>
      <c r="G7" s="133" t="s">
        <v>182</v>
      </c>
      <c r="H7" s="130">
        <f>'Fiche Générale'!B5</f>
        <v>0</v>
      </c>
      <c r="I7" s="130"/>
      <c r="J7" s="130"/>
    </row>
    <row r="8" spans="1:10" ht="18" customHeight="1">
      <c r="A8" s="133"/>
      <c r="B8" s="146"/>
      <c r="C8" s="136"/>
      <c r="D8" s="137"/>
      <c r="E8" s="142"/>
      <c r="F8" s="143"/>
      <c r="G8" s="133"/>
      <c r="H8" s="130"/>
      <c r="I8" s="130"/>
      <c r="J8" s="130"/>
    </row>
    <row r="9" spans="1:10" ht="18" customHeight="1">
      <c r="A9" s="133"/>
      <c r="B9" s="146"/>
      <c r="C9" s="138"/>
      <c r="D9" s="139"/>
      <c r="E9" s="144"/>
      <c r="F9" s="145"/>
      <c r="G9" s="133"/>
      <c r="H9" s="130"/>
      <c r="I9" s="130"/>
      <c r="J9" s="130"/>
    </row>
    <row r="10" spans="1:10" ht="18" customHeight="1">
      <c r="A10" s="133"/>
      <c r="B10" s="146"/>
      <c r="C10" s="147" t="s">
        <v>183</v>
      </c>
      <c r="D10" s="147"/>
      <c r="E10" s="148" t="str">
        <f>'Fiche Générale'!B9</f>
        <v>Arts et Métiers de l'Image</v>
      </c>
      <c r="F10" s="149"/>
      <c r="G10" s="149"/>
      <c r="H10" s="149"/>
      <c r="I10" s="149"/>
      <c r="J10" s="150"/>
    </row>
    <row r="11" spans="1:10" ht="18" customHeight="1">
      <c r="A11" s="133"/>
      <c r="B11" s="146"/>
      <c r="C11" s="147"/>
      <c r="D11" s="147"/>
      <c r="E11" s="151"/>
      <c r="F11" s="152"/>
      <c r="G11" s="152"/>
      <c r="H11" s="152"/>
      <c r="I11" s="152"/>
      <c r="J11" s="153"/>
    </row>
    <row r="13" spans="1:10">
      <c r="A13" s="122" t="s">
        <v>184</v>
      </c>
      <c r="B13" s="123" t="s">
        <v>185</v>
      </c>
      <c r="C13" s="122" t="s">
        <v>186</v>
      </c>
      <c r="D13" s="122"/>
      <c r="E13" s="122"/>
      <c r="F13" s="122"/>
      <c r="G13" s="122" t="s">
        <v>187</v>
      </c>
      <c r="H13" s="88">
        <f>Calcul!A7</f>
        <v>251</v>
      </c>
      <c r="I13" s="88"/>
    </row>
    <row r="14" spans="1:10">
      <c r="A14" s="122"/>
      <c r="B14" s="124"/>
      <c r="C14" s="122"/>
      <c r="D14" s="122"/>
      <c r="E14" s="122"/>
      <c r="F14" s="122"/>
      <c r="G14" s="122"/>
      <c r="H14" s="88"/>
      <c r="I14" s="88"/>
    </row>
    <row r="15" spans="1:10">
      <c r="A15" s="122" t="s">
        <v>188</v>
      </c>
      <c r="B15" s="125" t="s">
        <v>143</v>
      </c>
      <c r="C15" s="126" t="s">
        <v>189</v>
      </c>
      <c r="D15" s="127"/>
      <c r="E15" s="122"/>
      <c r="F15" s="122"/>
      <c r="G15" s="122" t="s">
        <v>190</v>
      </c>
      <c r="H15" s="88">
        <f>Calcul!A20</f>
        <v>164</v>
      </c>
      <c r="I15" s="88"/>
    </row>
    <row r="16" spans="1:10">
      <c r="A16" s="122"/>
      <c r="B16" s="125"/>
      <c r="C16" s="128"/>
      <c r="D16" s="129"/>
      <c r="E16" s="122"/>
      <c r="F16" s="122"/>
      <c r="G16" s="122"/>
      <c r="H16" s="88"/>
      <c r="I16" s="88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4">
        <v>0</v>
      </c>
      <c r="B19" s="52" t="s">
        <v>198</v>
      </c>
      <c r="C19" s="54" t="s">
        <v>11</v>
      </c>
      <c r="D19" s="54">
        <v>6</v>
      </c>
      <c r="E19" s="70"/>
      <c r="F19" s="70"/>
      <c r="G19" s="70"/>
      <c r="H19" s="70"/>
      <c r="I19" s="70"/>
      <c r="J19" s="70"/>
      <c r="K19" s="70"/>
      <c r="L19" s="70"/>
      <c r="M19" s="70"/>
      <c r="N19" s="69"/>
      <c r="O19" s="36"/>
    </row>
    <row r="20" spans="1:15" ht="43.35" customHeight="1">
      <c r="A20" s="54" t="s">
        <v>199</v>
      </c>
      <c r="B20" s="52" t="s">
        <v>200</v>
      </c>
      <c r="C20" s="54" t="s">
        <v>19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9"/>
      <c r="O20" s="36"/>
    </row>
    <row r="21" spans="1:15" ht="43.35" customHeight="1">
      <c r="A21" s="54" t="s">
        <v>201</v>
      </c>
      <c r="B21" s="52" t="s">
        <v>202</v>
      </c>
      <c r="C21" s="54" t="s">
        <v>19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9"/>
      <c r="O21" s="36"/>
    </row>
    <row r="22" spans="1:15" ht="43.35" customHeight="1">
      <c r="A22" s="54" t="s">
        <v>203</v>
      </c>
      <c r="B22" s="52" t="s">
        <v>204</v>
      </c>
      <c r="C22" s="54" t="s">
        <v>19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69"/>
      <c r="O22" s="36"/>
    </row>
    <row r="23" spans="1:15" ht="43.35" customHeight="1">
      <c r="A23" s="55"/>
      <c r="B23" s="52" t="s">
        <v>205</v>
      </c>
      <c r="C23" s="54" t="s">
        <v>29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69"/>
      <c r="O23" s="36"/>
    </row>
    <row r="24" spans="1:15" ht="43.35" customHeight="1">
      <c r="A24" s="54" t="s">
        <v>206</v>
      </c>
      <c r="B24" s="52" t="s">
        <v>207</v>
      </c>
      <c r="C24" s="54" t="s">
        <v>19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69"/>
      <c r="O24" s="36"/>
    </row>
    <row r="25" spans="1:15" ht="43.35" customHeight="1">
      <c r="A25" s="54" t="s">
        <v>208</v>
      </c>
      <c r="B25" s="52" t="s">
        <v>209</v>
      </c>
      <c r="C25" s="54" t="s">
        <v>19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69"/>
      <c r="O25" s="36"/>
    </row>
    <row r="26" spans="1:15" ht="43.35" customHeight="1">
      <c r="A26" s="54" t="s">
        <v>210</v>
      </c>
      <c r="B26" s="52" t="s">
        <v>211</v>
      </c>
      <c r="C26" s="54" t="s">
        <v>19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69"/>
      <c r="O26" s="36"/>
    </row>
    <row r="27" spans="1:15" ht="43.35" customHeight="1">
      <c r="A27" s="23"/>
      <c r="B27" s="75" t="s">
        <v>212</v>
      </c>
      <c r="C27" s="20" t="s">
        <v>11</v>
      </c>
      <c r="D27" s="71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/>
      <c r="B28" s="76" t="s">
        <v>213</v>
      </c>
      <c r="C28" s="20" t="s">
        <v>19</v>
      </c>
      <c r="D28" s="72"/>
      <c r="E28" s="20"/>
      <c r="F28" s="20"/>
      <c r="G28" s="20"/>
      <c r="H28" s="20"/>
      <c r="I28" s="81">
        <v>20</v>
      </c>
      <c r="J28" s="73"/>
      <c r="K28" s="20"/>
      <c r="L28" s="20"/>
      <c r="M28" s="20" t="s">
        <v>12</v>
      </c>
      <c r="N28" s="5"/>
      <c r="O28" s="5"/>
    </row>
    <row r="29" spans="1:15" ht="43.35" customHeight="1">
      <c r="A29" s="23"/>
      <c r="B29" s="77" t="s">
        <v>214</v>
      </c>
      <c r="C29" s="20" t="s">
        <v>19</v>
      </c>
      <c r="D29" s="72"/>
      <c r="E29" s="20"/>
      <c r="F29" s="20"/>
      <c r="G29" s="20"/>
      <c r="H29" s="20"/>
      <c r="I29" s="82">
        <v>20</v>
      </c>
      <c r="J29" s="72"/>
      <c r="K29" s="20"/>
      <c r="L29" s="20"/>
      <c r="M29" s="20" t="s">
        <v>12</v>
      </c>
      <c r="N29" s="5"/>
      <c r="O29" s="5"/>
    </row>
    <row r="30" spans="1:15" ht="43.35" customHeight="1">
      <c r="A30" s="23"/>
      <c r="B30" s="76" t="s">
        <v>215</v>
      </c>
      <c r="C30" s="20" t="s">
        <v>19</v>
      </c>
      <c r="D30" s="72"/>
      <c r="E30" s="20"/>
      <c r="F30" s="20"/>
      <c r="G30" s="20"/>
      <c r="H30" s="20"/>
      <c r="I30" s="81"/>
      <c r="J30" s="73">
        <v>20</v>
      </c>
      <c r="K30" s="20"/>
      <c r="L30" s="20"/>
      <c r="M30" s="20" t="s">
        <v>12</v>
      </c>
      <c r="N30" s="5"/>
      <c r="O30" s="5"/>
    </row>
    <row r="31" spans="1:15" ht="43.35" customHeight="1">
      <c r="A31" s="23"/>
      <c r="B31" s="75"/>
      <c r="C31" s="20"/>
      <c r="D31" s="72"/>
      <c r="E31" s="20"/>
      <c r="F31" s="20"/>
      <c r="G31" s="20"/>
      <c r="H31" s="20"/>
      <c r="I31" s="82"/>
      <c r="J31" s="72"/>
      <c r="K31" s="20"/>
      <c r="L31" s="20"/>
      <c r="M31" s="20"/>
      <c r="N31" s="5"/>
      <c r="O31" s="5"/>
    </row>
    <row r="32" spans="1:15" ht="43.35" customHeight="1">
      <c r="A32" s="23"/>
      <c r="B32" s="75" t="s">
        <v>216</v>
      </c>
      <c r="C32" s="20" t="s">
        <v>11</v>
      </c>
      <c r="D32" s="71">
        <v>6</v>
      </c>
      <c r="E32" s="20"/>
      <c r="F32" s="20"/>
      <c r="G32" s="20"/>
      <c r="H32" s="20"/>
      <c r="I32" s="82"/>
      <c r="J32" s="72"/>
      <c r="K32" s="20"/>
      <c r="L32" s="20"/>
      <c r="M32" s="20"/>
      <c r="N32" s="5"/>
      <c r="O32" s="5"/>
    </row>
    <row r="33" spans="1:15" ht="43.35" customHeight="1">
      <c r="A33" s="23"/>
      <c r="B33" s="72" t="s">
        <v>217</v>
      </c>
      <c r="C33" s="20" t="s">
        <v>19</v>
      </c>
      <c r="D33" s="72"/>
      <c r="E33" s="20"/>
      <c r="F33" s="20"/>
      <c r="G33" s="20"/>
      <c r="H33" s="20"/>
      <c r="I33" s="82"/>
      <c r="J33" s="72">
        <v>18</v>
      </c>
      <c r="K33" s="20"/>
      <c r="L33" s="20"/>
      <c r="M33" s="20" t="s">
        <v>12</v>
      </c>
      <c r="N33" s="5"/>
      <c r="O33" s="5"/>
    </row>
    <row r="34" spans="1:15" ht="43.35" customHeight="1">
      <c r="A34" s="23"/>
      <c r="B34" s="72" t="s">
        <v>218</v>
      </c>
      <c r="C34" s="20" t="s">
        <v>19</v>
      </c>
      <c r="D34" s="72"/>
      <c r="E34" s="20"/>
      <c r="F34" s="20"/>
      <c r="G34" s="20"/>
      <c r="H34" s="20"/>
      <c r="I34" s="82"/>
      <c r="J34" s="72">
        <v>18</v>
      </c>
      <c r="K34" s="20"/>
      <c r="L34" s="20"/>
      <c r="M34" s="20" t="s">
        <v>12</v>
      </c>
      <c r="N34" s="5"/>
      <c r="O34" s="5"/>
    </row>
    <row r="35" spans="1:15" ht="43.35" customHeight="1">
      <c r="A35" s="23"/>
      <c r="B35" s="72" t="s">
        <v>219</v>
      </c>
      <c r="C35" s="20" t="s">
        <v>19</v>
      </c>
      <c r="D35" s="72"/>
      <c r="E35" s="20"/>
      <c r="F35" s="20"/>
      <c r="G35" s="20"/>
      <c r="H35" s="20"/>
      <c r="I35" s="82"/>
      <c r="J35" s="72">
        <v>18</v>
      </c>
      <c r="K35" s="20"/>
      <c r="L35" s="20"/>
      <c r="M35" s="20" t="s">
        <v>12</v>
      </c>
      <c r="N35" s="5"/>
      <c r="O35" s="5"/>
    </row>
    <row r="36" spans="1:15" ht="43.35" customHeight="1">
      <c r="A36" s="23"/>
      <c r="B36" s="75"/>
      <c r="C36" s="20"/>
      <c r="D36" s="72"/>
      <c r="E36" s="20"/>
      <c r="F36" s="20"/>
      <c r="G36" s="20"/>
      <c r="H36" s="20"/>
      <c r="I36" s="82"/>
      <c r="J36" s="72"/>
      <c r="K36" s="20"/>
      <c r="L36" s="20"/>
      <c r="M36" s="20"/>
      <c r="N36" s="5"/>
      <c r="O36" s="5"/>
    </row>
    <row r="37" spans="1:15" ht="43.35" customHeight="1">
      <c r="A37" s="23"/>
      <c r="B37" s="75" t="s">
        <v>220</v>
      </c>
      <c r="C37" s="20" t="s">
        <v>11</v>
      </c>
      <c r="D37" s="71">
        <v>6</v>
      </c>
      <c r="E37" s="20"/>
      <c r="F37" s="20"/>
      <c r="G37" s="20"/>
      <c r="H37" s="20"/>
      <c r="I37" s="82"/>
      <c r="J37" s="72"/>
      <c r="K37" s="20"/>
      <c r="L37" s="20"/>
      <c r="M37" s="20"/>
      <c r="N37" s="5"/>
      <c r="O37" s="5"/>
    </row>
    <row r="38" spans="1:15" ht="43.35" customHeight="1">
      <c r="A38" s="23"/>
      <c r="B38" s="80" t="s">
        <v>221</v>
      </c>
      <c r="C38" s="20" t="s">
        <v>19</v>
      </c>
      <c r="D38" s="72"/>
      <c r="E38" s="20"/>
      <c r="F38" s="20"/>
      <c r="G38" s="20"/>
      <c r="H38" s="20"/>
      <c r="I38" s="82"/>
      <c r="J38" s="72">
        <v>30</v>
      </c>
      <c r="K38" s="20"/>
      <c r="L38" s="20"/>
      <c r="M38" s="20" t="s">
        <v>20</v>
      </c>
      <c r="N38" s="5" t="s">
        <v>222</v>
      </c>
      <c r="O38" s="5"/>
    </row>
    <row r="39" spans="1:15" ht="43.35" customHeight="1">
      <c r="A39" s="23"/>
      <c r="B39" s="80" t="s">
        <v>223</v>
      </c>
      <c r="C39" s="20" t="s">
        <v>19</v>
      </c>
      <c r="D39" s="72"/>
      <c r="E39" s="20"/>
      <c r="F39" s="20"/>
      <c r="G39" s="20"/>
      <c r="H39" s="20"/>
      <c r="I39" s="82"/>
      <c r="J39" s="72">
        <v>30</v>
      </c>
      <c r="K39" s="20"/>
      <c r="L39" s="20"/>
      <c r="M39" s="20" t="s">
        <v>12</v>
      </c>
      <c r="N39" s="5"/>
      <c r="O39" s="5"/>
    </row>
    <row r="40" spans="1:15" ht="43.35" customHeight="1">
      <c r="A40" s="23"/>
      <c r="B40" s="75"/>
      <c r="C40" s="20"/>
      <c r="D40" s="72"/>
      <c r="E40" s="20"/>
      <c r="F40" s="20"/>
      <c r="G40" s="20"/>
      <c r="H40" s="20"/>
      <c r="I40" s="82"/>
      <c r="J40" s="72"/>
      <c r="K40" s="20"/>
      <c r="L40" s="20"/>
      <c r="M40" s="20"/>
      <c r="N40" s="5"/>
      <c r="O40" s="5"/>
    </row>
    <row r="41" spans="1:15" ht="43.35" customHeight="1">
      <c r="A41" s="23"/>
      <c r="B41" s="75" t="s">
        <v>224</v>
      </c>
      <c r="C41" s="20"/>
      <c r="D41" s="71">
        <v>6</v>
      </c>
      <c r="E41" s="20"/>
      <c r="F41" s="20"/>
      <c r="G41" s="20"/>
      <c r="H41" s="20"/>
      <c r="I41" s="82"/>
      <c r="J41" s="72"/>
      <c r="K41" s="20"/>
      <c r="L41" s="20"/>
      <c r="M41" s="20"/>
      <c r="N41" s="5"/>
      <c r="O41" s="5"/>
    </row>
    <row r="42" spans="1:15" ht="43.35" customHeight="1">
      <c r="A42" s="23"/>
      <c r="B42" s="73" t="s">
        <v>225</v>
      </c>
      <c r="C42" s="20" t="s">
        <v>19</v>
      </c>
      <c r="D42" s="20"/>
      <c r="E42" s="20"/>
      <c r="F42" s="20"/>
      <c r="G42" s="20"/>
      <c r="H42" s="20"/>
      <c r="I42" s="81">
        <v>18</v>
      </c>
      <c r="J42" s="73"/>
      <c r="K42" s="20"/>
      <c r="L42" s="20"/>
      <c r="M42" s="20" t="s">
        <v>20</v>
      </c>
      <c r="N42" s="5" t="s">
        <v>222</v>
      </c>
      <c r="O42" s="5"/>
    </row>
    <row r="43" spans="1:15" ht="43.35" customHeight="1">
      <c r="A43" s="24"/>
      <c r="B43" s="80" t="s">
        <v>226</v>
      </c>
      <c r="C43" s="20" t="s">
        <v>19</v>
      </c>
      <c r="D43" s="20"/>
      <c r="E43" s="20"/>
      <c r="F43" s="20"/>
      <c r="G43" s="20"/>
      <c r="H43" s="20"/>
      <c r="I43" s="82"/>
      <c r="J43" s="72">
        <v>30</v>
      </c>
      <c r="K43" s="20"/>
      <c r="L43" s="20"/>
      <c r="M43" s="20" t="s">
        <v>20</v>
      </c>
      <c r="N43" s="5" t="s">
        <v>222</v>
      </c>
      <c r="O43" s="6"/>
    </row>
    <row r="44" spans="1:15" ht="43.35" customHeight="1">
      <c r="A44" s="24"/>
      <c r="B44" s="78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7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7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78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78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78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78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79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78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78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78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78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78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78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78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78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78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78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78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78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78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78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78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78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78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78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78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78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78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78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78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78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78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78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78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78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78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78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78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78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78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78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78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78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78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78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78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78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78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78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78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78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78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78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78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78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78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78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78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78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78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78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78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78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78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78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78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78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78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78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78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78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78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78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78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78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78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78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78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78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78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78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78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78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78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78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78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78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78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78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78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78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78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78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78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78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78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78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78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78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78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78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78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78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78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78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78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78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78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78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78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78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78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78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78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78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78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78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78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78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78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78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78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78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78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78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78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78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78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78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78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78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78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78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78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78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78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78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78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78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78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78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78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78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78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78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78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78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78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78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78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78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78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78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78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78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78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78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78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78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78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78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78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78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78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78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78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78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78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78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78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78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78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78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78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78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78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78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78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78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78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78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78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78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78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78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78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78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78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78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78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78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78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78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78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78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78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78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78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78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78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78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78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78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78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78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78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78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78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78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78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78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78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78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78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78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78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78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78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78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78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78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78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78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78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78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78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78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78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78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78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78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78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78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78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78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78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78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78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78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78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78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78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78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78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78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78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78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78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78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78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78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6" customHeight="1">
      <c r="A296" s="24"/>
      <c r="B296" s="78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78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78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78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78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D12:E1001 G12:N1001">
    <cfRule type="expression" dxfId="115" priority="8">
      <formula>$C1="Option"</formula>
    </cfRule>
  </conditionalFormatting>
  <conditionalFormatting sqref="A12:A1001">
    <cfRule type="expression" dxfId="114" priority="1">
      <formula>$C12="Option"</formula>
    </cfRule>
  </conditionalFormatting>
  <conditionalFormatting sqref="A19:B26">
    <cfRule type="expression" dxfId="113" priority="2">
      <formula>$F19="Fermeture"</formula>
    </cfRule>
    <cfRule type="expression" dxfId="112" priority="3">
      <formula>$F19="Modification"</formula>
    </cfRule>
    <cfRule type="expression" dxfId="111" priority="4">
      <formula>$F19="Création"</formula>
    </cfRule>
  </conditionalFormatting>
  <conditionalFormatting sqref="A1:O7 C8:O9 C10 E10 K10:O11 A12:O12 A13:H13 J13:O16 A14:F14 A15:H15 A16:F16 A17:O18 C19:O26 A27:O999">
    <cfRule type="expression" dxfId="110" priority="16">
      <formula>$F1="Modification"</formula>
    </cfRule>
    <cfRule type="expression" dxfId="109" priority="17">
      <formula>$F1="Création"</formula>
    </cfRule>
  </conditionalFormatting>
  <conditionalFormatting sqref="A1:O7 C8:O9 K10:O11 A12:O12 J13:O16 A17:O18 C19:O26 E10 A13:H13 A14:F14 A15:H15 A16:F16 C10 A27:O999">
    <cfRule type="expression" dxfId="108" priority="15">
      <formula>$F1="Fermeture"</formula>
    </cfRule>
  </conditionalFormatting>
  <conditionalFormatting sqref="N1:N999">
    <cfRule type="expression" dxfId="107" priority="10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zoomScaleNormal="100" zoomScalePageLayoutView="75" workbookViewId="0">
      <pane ySplit="18" topLeftCell="A19" activePane="bottomLeft" state="frozen"/>
      <selection pane="bottomLeft" activeCell="S44" sqref="S44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20">
      <c r="A1" s="131"/>
      <c r="B1" s="131"/>
      <c r="C1" s="131"/>
      <c r="D1" s="131"/>
      <c r="E1" s="131"/>
      <c r="F1" s="131"/>
      <c r="G1" s="131"/>
      <c r="H1" s="131"/>
      <c r="I1" s="131"/>
      <c r="J1" s="34"/>
      <c r="T1" s="31"/>
    </row>
    <row r="2" spans="1:20">
      <c r="A2" s="131"/>
      <c r="B2" s="131"/>
      <c r="C2" s="131"/>
      <c r="D2" s="131"/>
      <c r="E2" s="131"/>
      <c r="F2" s="131"/>
      <c r="G2" s="131"/>
      <c r="H2" s="131"/>
      <c r="I2" s="131"/>
      <c r="J2" s="34"/>
      <c r="T2" s="31"/>
    </row>
    <row r="3" spans="1:20">
      <c r="A3" s="131"/>
      <c r="B3" s="131"/>
      <c r="C3" s="131"/>
      <c r="D3" s="131"/>
      <c r="E3" s="131"/>
      <c r="F3" s="131"/>
      <c r="G3" s="131"/>
      <c r="H3" s="131"/>
      <c r="I3" s="131"/>
      <c r="J3" s="34"/>
      <c r="T3" s="31"/>
    </row>
    <row r="4" spans="1:20">
      <c r="A4" s="131"/>
      <c r="B4" s="131"/>
      <c r="C4" s="131"/>
      <c r="D4" s="131"/>
      <c r="E4" s="131"/>
      <c r="F4" s="131"/>
      <c r="G4" s="131"/>
      <c r="H4" s="131"/>
      <c r="I4" s="131"/>
      <c r="J4" s="34"/>
      <c r="T4" s="31"/>
    </row>
    <row r="5" spans="1:20">
      <c r="A5" s="131"/>
      <c r="B5" s="131"/>
      <c r="C5" s="131"/>
      <c r="D5" s="131"/>
      <c r="E5" s="131"/>
      <c r="F5" s="131"/>
      <c r="G5" s="131"/>
      <c r="H5" s="131"/>
      <c r="I5" s="131"/>
      <c r="J5" s="34"/>
      <c r="T5" s="31"/>
    </row>
    <row r="6" spans="1:20">
      <c r="A6" s="131"/>
      <c r="B6" s="131"/>
      <c r="C6" s="131"/>
      <c r="D6" s="131"/>
      <c r="E6" s="131"/>
      <c r="F6" s="131"/>
      <c r="G6" s="131"/>
      <c r="H6" s="131"/>
      <c r="I6" s="131"/>
      <c r="J6" s="34"/>
      <c r="T6" s="31"/>
    </row>
    <row r="7" spans="1:20" ht="14.45" customHeight="1">
      <c r="A7" s="133" t="s">
        <v>227</v>
      </c>
      <c r="B7" s="130" t="str">
        <f>'Fiche Générale'!B3</f>
        <v>Portail_LLAC</v>
      </c>
      <c r="C7" s="156" t="s">
        <v>228</v>
      </c>
      <c r="D7" s="133"/>
      <c r="E7" s="154" t="str">
        <f>'Fiche Générale'!B4</f>
        <v>Humanités</v>
      </c>
      <c r="F7" s="130"/>
      <c r="G7" s="133" t="s">
        <v>229</v>
      </c>
      <c r="H7" s="155">
        <f>'Fiche Générale'!B5</f>
        <v>0</v>
      </c>
      <c r="I7" s="155"/>
      <c r="J7" s="35"/>
      <c r="K7" s="19"/>
      <c r="T7" s="31"/>
    </row>
    <row r="8" spans="1:20" ht="14.45" customHeight="1">
      <c r="A8" s="133"/>
      <c r="B8" s="130"/>
      <c r="C8" s="156"/>
      <c r="D8" s="133"/>
      <c r="E8" s="154"/>
      <c r="F8" s="130"/>
      <c r="G8" s="133"/>
      <c r="H8" s="155"/>
      <c r="I8" s="155"/>
      <c r="J8" s="35"/>
      <c r="K8" s="19"/>
      <c r="T8" s="31"/>
    </row>
    <row r="9" spans="1:20" ht="14.45" customHeight="1">
      <c r="A9" s="133"/>
      <c r="B9" s="130"/>
      <c r="C9" s="156"/>
      <c r="D9" s="133"/>
      <c r="E9" s="154"/>
      <c r="F9" s="130"/>
      <c r="G9" s="133"/>
      <c r="H9" s="155"/>
      <c r="I9" s="155"/>
      <c r="J9" s="35"/>
      <c r="K9" s="19"/>
      <c r="T9" s="31"/>
    </row>
    <row r="10" spans="1:20" ht="14.45" customHeight="1">
      <c r="A10" s="133"/>
      <c r="B10" s="130"/>
      <c r="C10" s="147" t="s">
        <v>183</v>
      </c>
      <c r="D10" s="147"/>
      <c r="E10" s="157" t="str">
        <f>'Fiche Générale'!B9</f>
        <v>Arts et Métiers de l'Image</v>
      </c>
      <c r="F10" s="157"/>
      <c r="G10" s="157"/>
      <c r="H10" s="157"/>
      <c r="I10" s="157"/>
      <c r="J10" s="35"/>
      <c r="K10" s="19"/>
      <c r="T10" s="31"/>
    </row>
    <row r="11" spans="1:20" ht="14.45" customHeight="1">
      <c r="A11" s="133"/>
      <c r="B11" s="130"/>
      <c r="C11" s="147"/>
      <c r="D11" s="147"/>
      <c r="E11" s="157"/>
      <c r="F11" s="157"/>
      <c r="G11" s="157"/>
      <c r="H11" s="157"/>
      <c r="I11" s="157"/>
      <c r="J11" s="35"/>
      <c r="K11" s="19"/>
      <c r="T11" s="31"/>
    </row>
    <row r="12" spans="1:20">
      <c r="C12" s="14"/>
      <c r="I12" s="38"/>
      <c r="J12" s="38"/>
      <c r="M12" s="126" t="s">
        <v>230</v>
      </c>
      <c r="N12" s="127"/>
      <c r="O12" s="167"/>
      <c r="P12" s="126" t="s">
        <v>231</v>
      </c>
      <c r="Q12" s="127"/>
      <c r="R12" s="127"/>
      <c r="S12" s="167"/>
      <c r="T12" s="31"/>
    </row>
    <row r="13" spans="1:20">
      <c r="A13" s="164" t="s">
        <v>184</v>
      </c>
      <c r="B13" s="90" t="str">
        <f>'S1 Maquette'!B13</f>
        <v>1ère année de Portail</v>
      </c>
      <c r="C13" s="92"/>
      <c r="D13" s="164" t="s">
        <v>232</v>
      </c>
      <c r="E13" s="158">
        <f>'S1 Maquette'!E13</f>
        <v>0</v>
      </c>
      <c r="F13" s="159"/>
      <c r="G13" s="160"/>
      <c r="I13" s="38"/>
      <c r="J13" s="38"/>
      <c r="M13" s="128"/>
      <c r="N13" s="129"/>
      <c r="O13" s="168"/>
      <c r="P13" s="128"/>
      <c r="Q13" s="129"/>
      <c r="R13" s="129"/>
      <c r="S13" s="168"/>
      <c r="T13" s="31"/>
    </row>
    <row r="14" spans="1:20">
      <c r="A14" s="166"/>
      <c r="B14" s="93"/>
      <c r="C14" s="95"/>
      <c r="D14" s="166"/>
      <c r="E14" s="161"/>
      <c r="F14" s="162"/>
      <c r="G14" s="163"/>
      <c r="I14" s="38"/>
      <c r="J14" s="38"/>
      <c r="M14" s="164" t="s">
        <v>233</v>
      </c>
      <c r="N14" s="126" t="s">
        <v>234</v>
      </c>
      <c r="O14" s="167"/>
      <c r="P14" s="132"/>
      <c r="Q14" s="171"/>
      <c r="R14" s="171"/>
      <c r="S14" s="164"/>
      <c r="T14" s="31"/>
    </row>
    <row r="15" spans="1:20">
      <c r="A15" s="164" t="s">
        <v>235</v>
      </c>
      <c r="B15" s="90" t="str">
        <f>'S1 Maquette'!B15</f>
        <v>Semestre 1</v>
      </c>
      <c r="C15" s="92"/>
      <c r="D15" s="164" t="s">
        <v>236</v>
      </c>
      <c r="E15" s="158">
        <f>'S1 Maquette'!E15:F16</f>
        <v>0</v>
      </c>
      <c r="F15" s="159"/>
      <c r="G15" s="160"/>
      <c r="I15" s="38"/>
      <c r="J15" s="38"/>
      <c r="M15" s="165"/>
      <c r="N15" s="174"/>
      <c r="O15" s="175"/>
      <c r="P15" s="169"/>
      <c r="Q15" s="172"/>
      <c r="R15" s="172"/>
      <c r="S15" s="165"/>
      <c r="T15" s="31"/>
    </row>
    <row r="16" spans="1:20">
      <c r="A16" s="166"/>
      <c r="B16" s="93"/>
      <c r="C16" s="95"/>
      <c r="D16" s="166"/>
      <c r="E16" s="161"/>
      <c r="F16" s="162"/>
      <c r="G16" s="163"/>
      <c r="I16" s="38"/>
      <c r="J16" s="38"/>
      <c r="M16" s="165"/>
      <c r="N16" s="174"/>
      <c r="O16" s="175"/>
      <c r="P16" s="169"/>
      <c r="Q16" s="172"/>
      <c r="R16" s="172"/>
      <c r="S16" s="165"/>
      <c r="T16" s="31"/>
    </row>
    <row r="17" spans="1:23">
      <c r="L17" s="15"/>
      <c r="M17" s="166"/>
      <c r="N17" s="128"/>
      <c r="O17" s="168"/>
      <c r="P17" s="170"/>
      <c r="Q17" s="173"/>
      <c r="R17" s="173"/>
      <c r="S17" s="166"/>
      <c r="T17" s="31"/>
    </row>
    <row r="18" spans="1:23" ht="59.45" customHeight="1">
      <c r="A18" s="3" t="s">
        <v>237</v>
      </c>
      <c r="B18" s="37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" t="str">
        <f>'S1 Maquette'!B19</f>
        <v xml:space="preserve">Compétences transversales S1 </v>
      </c>
      <c r="B19" s="41" t="str">
        <f>'S1 Maquette'!C19</f>
        <v>UE</v>
      </c>
      <c r="C19" s="58">
        <f>'S1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8"/>
      <c r="W19"/>
    </row>
    <row r="20" spans="1:23" ht="30.6" customHeight="1">
      <c r="A20" s="8" t="str">
        <f>'S1 Maquette'!B20</f>
        <v>Compétences écrites 1</v>
      </c>
      <c r="B20" s="41" t="str">
        <f>'S1 Maquette'!C20</f>
        <v>ECUE</v>
      </c>
      <c r="C20" s="64">
        <f>'S1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8"/>
      <c r="W20"/>
    </row>
    <row r="21" spans="1:23" ht="30.6" customHeight="1">
      <c r="A21" s="8" t="str">
        <f>'S1 Maquette'!B21</f>
        <v>Compétences informationnelles</v>
      </c>
      <c r="B21" s="41" t="str">
        <f>'S1 Maquette'!C21</f>
        <v>ECUE</v>
      </c>
      <c r="C21" s="64">
        <f>'S1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8"/>
      <c r="W21"/>
    </row>
    <row r="22" spans="1:23" ht="30.6" customHeight="1">
      <c r="A22" s="8" t="str">
        <f>'S1 Maquette'!B22</f>
        <v>Langue Vivante-1</v>
      </c>
      <c r="B22" s="41" t="str">
        <f>'S1 Maquette'!C22</f>
        <v>ECUE</v>
      </c>
      <c r="C22" s="64">
        <f>'S1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8"/>
      <c r="W22"/>
    </row>
    <row r="23" spans="1:23" ht="30.6" customHeight="1">
      <c r="A23" s="8" t="str">
        <f>'S1 Maquette'!B23</f>
        <v>Min 1 Max 1</v>
      </c>
      <c r="B23" s="41" t="str">
        <f>'S1 Maquette'!C23</f>
        <v>OPTION</v>
      </c>
      <c r="C23" s="64">
        <f>'S1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8"/>
      <c r="W23"/>
    </row>
    <row r="24" spans="1:23" ht="30.6" customHeight="1">
      <c r="A24" s="8" t="str">
        <f>'S1 Maquette'!B24</f>
        <v>Anglais 1</v>
      </c>
      <c r="B24" s="41" t="str">
        <f>'S1 Maquette'!C24</f>
        <v>ECUE</v>
      </c>
      <c r="C24" s="64">
        <f>'S1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8"/>
      <c r="W24"/>
    </row>
    <row r="25" spans="1:23" ht="30.6" customHeight="1">
      <c r="A25" s="8" t="str">
        <f>'S1 Maquette'!B25</f>
        <v>Espagnol</v>
      </c>
      <c r="B25" s="41" t="str">
        <f>'S1 Maquette'!C25</f>
        <v>ECUE</v>
      </c>
      <c r="C25" s="64"/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8"/>
      <c r="W25"/>
    </row>
    <row r="26" spans="1:23" ht="30.6" customHeight="1">
      <c r="A26" s="8" t="str">
        <f>'S1 Maquette'!B26</f>
        <v>Italien</v>
      </c>
      <c r="B26" s="41" t="str">
        <f>'S1 Maquette'!C26</f>
        <v>ECUE</v>
      </c>
      <c r="C26" s="64">
        <f>'S1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8"/>
      <c r="W26"/>
    </row>
    <row r="27" spans="1:23" ht="30.6" customHeight="1">
      <c r="A27" s="44" t="str">
        <f>'S1 Maquette'!B27</f>
        <v>UE 1 Iconographie et culture visuelle</v>
      </c>
      <c r="B27" s="44" t="str">
        <f>'S1 Maquette'!C27</f>
        <v>UE</v>
      </c>
      <c r="C27" s="42">
        <f>'S1 Maquette'!F27</f>
        <v>0</v>
      </c>
      <c r="D27" s="20">
        <v>1</v>
      </c>
      <c r="E27" s="20" t="s">
        <v>253</v>
      </c>
      <c r="F27" s="20"/>
      <c r="G27" s="40" t="s">
        <v>253</v>
      </c>
      <c r="H27" s="40" t="s">
        <v>253</v>
      </c>
      <c r="I27" s="40" t="s">
        <v>253</v>
      </c>
      <c r="J27" s="40"/>
      <c r="K27" s="40" t="s">
        <v>8</v>
      </c>
      <c r="L27" s="40"/>
      <c r="M27" s="40">
        <v>6</v>
      </c>
      <c r="N27" s="40"/>
      <c r="O27" s="40"/>
      <c r="P27" s="40" t="s">
        <v>254</v>
      </c>
      <c r="Q27" s="40"/>
      <c r="R27" s="40"/>
      <c r="S27" s="40"/>
      <c r="T27" s="45"/>
      <c r="W27"/>
    </row>
    <row r="28" spans="1:23" ht="30.6" customHeight="1">
      <c r="A28" s="44" t="str">
        <f>'S1 Maquette'!B28</f>
        <v>Iconographies et nouvelles images</v>
      </c>
      <c r="B28" s="44" t="str">
        <f>'S1 Maquette'!C28</f>
        <v>ECUE</v>
      </c>
      <c r="C28" s="42">
        <f>'S1 Maquette'!F28</f>
        <v>0</v>
      </c>
      <c r="D28" s="20">
        <v>1</v>
      </c>
      <c r="E28" s="20" t="s">
        <v>253</v>
      </c>
      <c r="F28" s="20"/>
      <c r="G28" s="40" t="s">
        <v>253</v>
      </c>
      <c r="H28" s="40" t="s">
        <v>253</v>
      </c>
      <c r="I28" s="40" t="s">
        <v>253</v>
      </c>
      <c r="J28" s="40"/>
      <c r="K28" s="40" t="s">
        <v>8</v>
      </c>
      <c r="L28" s="40"/>
      <c r="M28" s="40">
        <v>2</v>
      </c>
      <c r="N28" s="40"/>
      <c r="O28" s="40"/>
      <c r="P28" s="40" t="s">
        <v>254</v>
      </c>
      <c r="Q28" s="40"/>
      <c r="R28" s="40"/>
      <c r="S28" s="40" t="s">
        <v>255</v>
      </c>
      <c r="T28" s="45"/>
      <c r="W28"/>
    </row>
    <row r="29" spans="1:23" ht="30.6" customHeight="1">
      <c r="A29" s="44" t="str">
        <f>'S1 Maquette'!B29</f>
        <v>Histoire du cinéma : de la naissance du cinématographe aux années 50</v>
      </c>
      <c r="B29" s="44" t="str">
        <f>'S1 Maquette'!C29</f>
        <v>ECUE</v>
      </c>
      <c r="C29" s="42">
        <f>'S1 Maquette'!F29</f>
        <v>0</v>
      </c>
      <c r="D29" s="20">
        <v>1</v>
      </c>
      <c r="E29" s="20" t="s">
        <v>253</v>
      </c>
      <c r="F29" s="20"/>
      <c r="G29" s="40" t="s">
        <v>253</v>
      </c>
      <c r="H29" s="40" t="s">
        <v>253</v>
      </c>
      <c r="I29" s="40" t="s">
        <v>253</v>
      </c>
      <c r="J29" s="40"/>
      <c r="K29" s="40" t="s">
        <v>8</v>
      </c>
      <c r="L29" s="40"/>
      <c r="M29" s="40">
        <v>2</v>
      </c>
      <c r="N29" s="40"/>
      <c r="O29" s="40"/>
      <c r="P29" s="40" t="s">
        <v>254</v>
      </c>
      <c r="Q29" s="40"/>
      <c r="R29" s="40"/>
      <c r="S29" s="40" t="s">
        <v>255</v>
      </c>
      <c r="T29" s="45"/>
      <c r="W29"/>
    </row>
    <row r="30" spans="1:23" ht="30.6" customHeight="1">
      <c r="A30" s="44" t="str">
        <f>'S1 Maquette'!B30</f>
        <v>Ciné-club</v>
      </c>
      <c r="B30" s="44" t="str">
        <f>'S1 Maquette'!C30</f>
        <v>ECUE</v>
      </c>
      <c r="C30" s="42">
        <f>'S1 Maquette'!F30</f>
        <v>0</v>
      </c>
      <c r="D30" s="20">
        <v>1</v>
      </c>
      <c r="E30" s="20" t="s">
        <v>253</v>
      </c>
      <c r="F30" s="20"/>
      <c r="G30" s="40" t="s">
        <v>253</v>
      </c>
      <c r="H30" s="40" t="s">
        <v>253</v>
      </c>
      <c r="I30" s="40" t="s">
        <v>253</v>
      </c>
      <c r="J30" s="40"/>
      <c r="K30" s="40" t="s">
        <v>8</v>
      </c>
      <c r="L30" s="40"/>
      <c r="M30" s="40">
        <v>2</v>
      </c>
      <c r="N30" s="40"/>
      <c r="O30" s="40"/>
      <c r="P30" s="40" t="s">
        <v>254</v>
      </c>
      <c r="Q30" s="40"/>
      <c r="R30" s="40"/>
      <c r="S30" s="40" t="s">
        <v>255</v>
      </c>
      <c r="T30" s="45"/>
      <c r="W30"/>
    </row>
    <row r="31" spans="1:23" ht="30.6" customHeight="1">
      <c r="A31" s="44">
        <f>'S1 Maquette'!B31</f>
        <v>0</v>
      </c>
      <c r="B31" s="44">
        <f>'S1 Maquette'!C31</f>
        <v>0</v>
      </c>
      <c r="C31" s="42">
        <f>'S1 Maquette'!F31</f>
        <v>0</v>
      </c>
      <c r="D31" s="20"/>
      <c r="E31" s="20"/>
      <c r="F31" s="2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6" customHeight="1">
      <c r="A32" s="44" t="str">
        <f>'S1 Maquette'!B32</f>
        <v>UE 2 Fondamentaux de la production audiovisuelle</v>
      </c>
      <c r="B32" s="44" t="str">
        <f>'S1 Maquette'!C32</f>
        <v>UE</v>
      </c>
      <c r="C32" s="42">
        <f>'S1 Maquette'!F32</f>
        <v>0</v>
      </c>
      <c r="D32" s="20">
        <v>1</v>
      </c>
      <c r="E32" s="20" t="s">
        <v>253</v>
      </c>
      <c r="F32" s="20"/>
      <c r="G32" s="40" t="s">
        <v>253</v>
      </c>
      <c r="H32" s="40" t="s">
        <v>253</v>
      </c>
      <c r="I32" s="40" t="s">
        <v>253</v>
      </c>
      <c r="J32" s="40"/>
      <c r="K32" s="40" t="s">
        <v>8</v>
      </c>
      <c r="L32" s="40"/>
      <c r="M32" s="40">
        <v>6</v>
      </c>
      <c r="N32" s="40"/>
      <c r="O32" s="40"/>
      <c r="P32" s="40" t="s">
        <v>254</v>
      </c>
      <c r="Q32" s="40"/>
      <c r="R32" s="40"/>
      <c r="S32" s="40"/>
      <c r="T32" s="45"/>
      <c r="W32"/>
    </row>
    <row r="33" spans="1:23" ht="30.6" customHeight="1">
      <c r="A33" s="44" t="str">
        <f>'S1 Maquette'!B33</f>
        <v>Initiation à la prise de vue</v>
      </c>
      <c r="B33" s="44" t="str">
        <f>'S1 Maquette'!C33</f>
        <v>ECUE</v>
      </c>
      <c r="C33" s="42">
        <f>'S1 Maquette'!F33</f>
        <v>0</v>
      </c>
      <c r="D33" s="20">
        <v>1</v>
      </c>
      <c r="E33" s="20" t="s">
        <v>253</v>
      </c>
      <c r="F33" s="20"/>
      <c r="G33" s="40" t="s">
        <v>253</v>
      </c>
      <c r="H33" s="40" t="s">
        <v>253</v>
      </c>
      <c r="I33" s="40" t="s">
        <v>253</v>
      </c>
      <c r="J33" s="40"/>
      <c r="K33" s="40" t="s">
        <v>8</v>
      </c>
      <c r="L33" s="40"/>
      <c r="M33" s="40">
        <v>2</v>
      </c>
      <c r="N33" s="40"/>
      <c r="O33" s="40"/>
      <c r="P33" s="40" t="s">
        <v>254</v>
      </c>
      <c r="Q33" s="40"/>
      <c r="R33" s="40"/>
      <c r="S33" s="40" t="s">
        <v>255</v>
      </c>
      <c r="T33" s="45"/>
      <c r="W33"/>
    </row>
    <row r="34" spans="1:23" ht="30.6" customHeight="1">
      <c r="A34" s="44" t="str">
        <f>'S1 Maquette'!B34</f>
        <v>Initiation à la scénarisation</v>
      </c>
      <c r="B34" s="44" t="str">
        <f>'S1 Maquette'!C34</f>
        <v>ECUE</v>
      </c>
      <c r="C34" s="42">
        <f>'S1 Maquette'!F34</f>
        <v>0</v>
      </c>
      <c r="D34" s="20">
        <v>1</v>
      </c>
      <c r="E34" s="20" t="s">
        <v>253</v>
      </c>
      <c r="F34" s="20"/>
      <c r="G34" s="40" t="s">
        <v>253</v>
      </c>
      <c r="H34" s="40" t="s">
        <v>253</v>
      </c>
      <c r="I34" s="40" t="s">
        <v>253</v>
      </c>
      <c r="J34" s="40"/>
      <c r="K34" s="40" t="s">
        <v>8</v>
      </c>
      <c r="L34" s="40"/>
      <c r="M34" s="40">
        <v>2</v>
      </c>
      <c r="N34" s="40"/>
      <c r="O34" s="40"/>
      <c r="P34" s="40" t="s">
        <v>254</v>
      </c>
      <c r="Q34" s="40"/>
      <c r="R34" s="40"/>
      <c r="S34" s="40" t="s">
        <v>255</v>
      </c>
      <c r="T34" s="45"/>
      <c r="W34"/>
    </row>
    <row r="35" spans="1:23" ht="30.6" customHeight="1">
      <c r="A35" s="44" t="str">
        <f>'S1 Maquette'!B35</f>
        <v>Initiation à la prise de son</v>
      </c>
      <c r="B35" s="44" t="str">
        <f>'S1 Maquette'!C35</f>
        <v>ECUE</v>
      </c>
      <c r="C35" s="42">
        <f>'S1 Maquette'!F35</f>
        <v>0</v>
      </c>
      <c r="D35" s="20">
        <v>1</v>
      </c>
      <c r="E35" s="20" t="s">
        <v>253</v>
      </c>
      <c r="F35" s="20"/>
      <c r="G35" s="40" t="s">
        <v>253</v>
      </c>
      <c r="H35" s="40" t="s">
        <v>253</v>
      </c>
      <c r="I35" s="40" t="s">
        <v>253</v>
      </c>
      <c r="J35" s="40"/>
      <c r="K35" s="40" t="s">
        <v>8</v>
      </c>
      <c r="L35" s="40"/>
      <c r="M35" s="40">
        <v>2</v>
      </c>
      <c r="N35" s="40"/>
      <c r="O35" s="40"/>
      <c r="P35" s="40" t="s">
        <v>254</v>
      </c>
      <c r="Q35" s="40"/>
      <c r="R35" s="40"/>
      <c r="S35" s="40" t="s">
        <v>255</v>
      </c>
      <c r="T35" s="45"/>
      <c r="W35"/>
    </row>
    <row r="36" spans="1:23" ht="30.6" customHeight="1">
      <c r="A36" s="44">
        <f>'S1 Maquette'!B36</f>
        <v>0</v>
      </c>
      <c r="B36" s="44">
        <f>'S1 Maquette'!C36</f>
        <v>0</v>
      </c>
      <c r="C36" s="42">
        <f>'S1 Maquette'!F36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" customHeight="1">
      <c r="A37" s="44" t="str">
        <f>'S1 Maquette'!B37</f>
        <v>UE 3 Etudes filmiques</v>
      </c>
      <c r="B37" s="44" t="str">
        <f>'S1 Maquette'!C37</f>
        <v>UE</v>
      </c>
      <c r="C37" s="42">
        <f>'S1 Maquette'!F37</f>
        <v>0</v>
      </c>
      <c r="D37" s="20">
        <v>1</v>
      </c>
      <c r="E37" s="20" t="s">
        <v>253</v>
      </c>
      <c r="F37" s="20"/>
      <c r="G37" s="40" t="s">
        <v>253</v>
      </c>
      <c r="H37" s="40" t="s">
        <v>253</v>
      </c>
      <c r="I37" s="40" t="s">
        <v>253</v>
      </c>
      <c r="J37" s="40"/>
      <c r="K37" s="40" t="s">
        <v>8</v>
      </c>
      <c r="L37" s="40"/>
      <c r="M37" s="40"/>
      <c r="N37" s="40"/>
      <c r="O37" s="40"/>
      <c r="P37" s="40" t="s">
        <v>254</v>
      </c>
      <c r="Q37" s="40"/>
      <c r="R37" s="40"/>
      <c r="S37" s="40"/>
      <c r="T37" s="45"/>
      <c r="W37"/>
    </row>
    <row r="38" spans="1:23" ht="30.6" customHeight="1">
      <c r="A38" s="44" t="str">
        <f>'S1 Maquette'!B38</f>
        <v>Etude d'une œuvre filmique intégrale</v>
      </c>
      <c r="B38" s="44" t="str">
        <f>'S1 Maquette'!C38</f>
        <v>ECUE</v>
      </c>
      <c r="C38" s="42">
        <f>'S1 Maquette'!F38</f>
        <v>0</v>
      </c>
      <c r="D38" s="20">
        <v>1</v>
      </c>
      <c r="E38" s="20" t="s">
        <v>253</v>
      </c>
      <c r="F38" s="20"/>
      <c r="G38" s="40" t="s">
        <v>253</v>
      </c>
      <c r="H38" s="40" t="s">
        <v>253</v>
      </c>
      <c r="I38" s="40" t="s">
        <v>253</v>
      </c>
      <c r="J38" s="40"/>
      <c r="K38" s="40" t="s">
        <v>8</v>
      </c>
      <c r="L38" s="40"/>
      <c r="M38" s="87"/>
      <c r="N38" s="87"/>
      <c r="O38" s="87"/>
      <c r="P38" s="87" t="s">
        <v>254</v>
      </c>
      <c r="Q38" s="87"/>
      <c r="R38" s="87"/>
      <c r="S38" s="40" t="s">
        <v>256</v>
      </c>
      <c r="T38" s="45"/>
      <c r="W38"/>
    </row>
    <row r="39" spans="1:23" ht="30.6" customHeight="1">
      <c r="A39" s="44" t="str">
        <f>'S1 Maquette'!B39</f>
        <v>Analyse filmique</v>
      </c>
      <c r="B39" s="44" t="str">
        <f>'S1 Maquette'!C39</f>
        <v>ECUE</v>
      </c>
      <c r="C39" s="42">
        <f>'S1 Maquette'!F39</f>
        <v>0</v>
      </c>
      <c r="D39" s="20">
        <v>1</v>
      </c>
      <c r="E39" s="20" t="s">
        <v>253</v>
      </c>
      <c r="F39" s="20"/>
      <c r="G39" s="40" t="s">
        <v>253</v>
      </c>
      <c r="H39" s="40" t="s">
        <v>253</v>
      </c>
      <c r="I39" s="40" t="s">
        <v>253</v>
      </c>
      <c r="J39" s="40"/>
      <c r="K39" s="40" t="s">
        <v>8</v>
      </c>
      <c r="L39" s="40"/>
      <c r="M39" s="40">
        <v>2</v>
      </c>
      <c r="N39" s="40"/>
      <c r="O39" s="40"/>
      <c r="P39" s="40" t="s">
        <v>254</v>
      </c>
      <c r="Q39" s="40"/>
      <c r="R39" s="40"/>
      <c r="S39" s="40" t="s">
        <v>255</v>
      </c>
      <c r="T39" s="45"/>
      <c r="W39"/>
    </row>
    <row r="40" spans="1:23" ht="30.6" customHeight="1">
      <c r="A40" s="44">
        <f>'S1 Maquette'!B40</f>
        <v>0</v>
      </c>
      <c r="B40" s="44">
        <f>'S1 Maquette'!C40</f>
        <v>0</v>
      </c>
      <c r="C40" s="42">
        <f>'S1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44" t="str">
        <f>'S1 Maquette'!B41</f>
        <v>UE 4 Construction et analyse des imaginaires</v>
      </c>
      <c r="B41" s="44">
        <f>'S1 Maquette'!C41</f>
        <v>0</v>
      </c>
      <c r="C41" s="42">
        <f>'S1 Maquette'!F41</f>
        <v>0</v>
      </c>
      <c r="D41" s="20">
        <v>1</v>
      </c>
      <c r="E41" s="20" t="s">
        <v>253</v>
      </c>
      <c r="F41" s="20"/>
      <c r="G41" s="40" t="s">
        <v>253</v>
      </c>
      <c r="H41" s="40" t="s">
        <v>253</v>
      </c>
      <c r="I41" s="40" t="s">
        <v>253</v>
      </c>
      <c r="J41" s="40"/>
      <c r="K41" s="40" t="s">
        <v>8</v>
      </c>
      <c r="L41" s="40"/>
      <c r="M41" s="87"/>
      <c r="N41" s="87"/>
      <c r="O41" s="87"/>
      <c r="P41" s="87" t="s">
        <v>254</v>
      </c>
      <c r="Q41" s="87"/>
      <c r="R41" s="87"/>
      <c r="S41" s="40"/>
      <c r="T41" s="45"/>
      <c r="W41"/>
    </row>
    <row r="42" spans="1:23" ht="30.6" customHeight="1">
      <c r="A42" s="44" t="str">
        <f>'S1 Maquette'!B42</f>
        <v>Sémiologie des images (Découverte langue française)</v>
      </c>
      <c r="B42" s="44" t="str">
        <f>'S1 Maquette'!C42</f>
        <v>ECUE</v>
      </c>
      <c r="C42" s="42">
        <f>'S1 Maquette'!F42</f>
        <v>0</v>
      </c>
      <c r="D42" s="20">
        <v>1</v>
      </c>
      <c r="E42" s="20" t="s">
        <v>253</v>
      </c>
      <c r="F42" s="20"/>
      <c r="G42" s="40" t="s">
        <v>253</v>
      </c>
      <c r="H42" s="40" t="s">
        <v>253</v>
      </c>
      <c r="I42" s="40" t="s">
        <v>253</v>
      </c>
      <c r="J42" s="40"/>
      <c r="K42" s="40" t="s">
        <v>8</v>
      </c>
      <c r="L42" s="40"/>
      <c r="M42" s="87"/>
      <c r="N42" s="87"/>
      <c r="O42" s="87"/>
      <c r="P42" s="87" t="s">
        <v>254</v>
      </c>
      <c r="Q42" s="87"/>
      <c r="R42" s="87"/>
      <c r="S42" s="40" t="s">
        <v>256</v>
      </c>
      <c r="T42" s="45"/>
      <c r="W42"/>
    </row>
    <row r="43" spans="1:23" ht="30.6" customHeight="1">
      <c r="A43" s="44" t="str">
        <f>'S1 Maquette'!B43</f>
        <v>Littérature comparée 4</v>
      </c>
      <c r="B43" s="44" t="str">
        <f>'S1 Maquette'!C43</f>
        <v>ECUE</v>
      </c>
      <c r="C43" s="42">
        <f>'S1 Maquette'!F43</f>
        <v>0</v>
      </c>
      <c r="D43" s="20">
        <v>1</v>
      </c>
      <c r="E43" s="20" t="s">
        <v>253</v>
      </c>
      <c r="F43" s="20"/>
      <c r="G43" s="40" t="s">
        <v>253</v>
      </c>
      <c r="H43" s="40" t="s">
        <v>253</v>
      </c>
      <c r="I43" s="40" t="s">
        <v>253</v>
      </c>
      <c r="J43" s="40"/>
      <c r="K43" s="40" t="s">
        <v>8</v>
      </c>
      <c r="L43" s="40"/>
      <c r="M43" s="87"/>
      <c r="N43" s="87"/>
      <c r="O43" s="87"/>
      <c r="P43" s="87" t="s">
        <v>254</v>
      </c>
      <c r="Q43" s="87"/>
      <c r="R43" s="87"/>
      <c r="S43" s="40" t="s">
        <v>256</v>
      </c>
      <c r="T43" s="45"/>
      <c r="W43"/>
    </row>
    <row r="44" spans="1:23" ht="30.6" customHeight="1">
      <c r="A44" s="44">
        <f>'S1 Maquette'!B44</f>
        <v>0</v>
      </c>
      <c r="B44" s="44">
        <f>'S1 Maquette'!C44</f>
        <v>0</v>
      </c>
      <c r="C44" s="42">
        <f>'S1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44">
        <f>'S1 Maquette'!B45</f>
        <v>0</v>
      </c>
      <c r="B45" s="44">
        <f>'S1 Maquette'!C45</f>
        <v>0</v>
      </c>
      <c r="C45" s="42">
        <f>'S1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44">
        <f>'S1 Maquette'!B46</f>
        <v>0</v>
      </c>
      <c r="B46" s="44">
        <f>'S1 Maquette'!C46</f>
        <v>0</v>
      </c>
      <c r="C46" s="42">
        <f>'S1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44">
        <f>'S1 Maquette'!B47</f>
        <v>0</v>
      </c>
      <c r="B47" s="44">
        <f>'S1 Maquette'!C47</f>
        <v>0</v>
      </c>
      <c r="C47" s="42">
        <f>'S1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44">
        <f>'S1 Maquette'!B48</f>
        <v>0</v>
      </c>
      <c r="B48" s="44">
        <f>'S1 Maquette'!C48</f>
        <v>0</v>
      </c>
      <c r="C48" s="42">
        <f>'S1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44">
        <f>'S1 Maquette'!B49</f>
        <v>0</v>
      </c>
      <c r="B49" s="44">
        <f>'S1 Maquette'!C49</f>
        <v>0</v>
      </c>
      <c r="C49" s="42">
        <f>'S1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106" priority="9">
      <formula>$C1="Parcours Pédagogique"</formula>
    </cfRule>
    <cfRule type="expression" dxfId="105" priority="10">
      <formula>$C1="BLOC"</formula>
    </cfRule>
    <cfRule type="expression" dxfId="104" priority="11">
      <formula>$C1="OPTION"</formula>
    </cfRule>
  </conditionalFormatting>
  <conditionalFormatting sqref="A18:S300 T18">
    <cfRule type="expression" dxfId="103" priority="20">
      <formula>$C18="Modification MCC"</formula>
    </cfRule>
  </conditionalFormatting>
  <conditionalFormatting sqref="B1:S7 C8:S9 C10 E10 J10:S11 B12:M12 P12 B13:L13 B14:N14 P14:S17 B15:M17 B301:S999">
    <cfRule type="expression" dxfId="102" priority="13">
      <formula>$D1="Modification"</formula>
    </cfRule>
    <cfRule type="expression" dxfId="101" priority="14">
      <formula>$D1="Création"</formula>
    </cfRule>
    <cfRule type="expression" dxfId="100" priority="15">
      <formula>$D1="Fermeture"</formula>
    </cfRule>
  </conditionalFormatting>
  <conditionalFormatting sqref="B1:S7 C8:S9 J10:S11 B12:M12 B13:L13 B14:N14 B15:M17 B301:S999 P14:S17 C10 E10 P12">
    <cfRule type="expression" dxfId="99" priority="12">
      <formula>$D1="Modification MCC"</formula>
    </cfRule>
  </conditionalFormatting>
  <conditionalFormatting sqref="C1:S9 C10 E10 J10:S11 C12:S1001">
    <cfRule type="expression" dxfId="98" priority="1">
      <formula>$B1="Option"</formula>
    </cfRule>
  </conditionalFormatting>
  <conditionalFormatting sqref="J1:J1001">
    <cfRule type="expression" dxfId="97" priority="6">
      <formula>$I1="NON"</formula>
    </cfRule>
  </conditionalFormatting>
  <conditionalFormatting sqref="L18:L300">
    <cfRule type="expression" dxfId="96" priority="30">
      <formula>$K18="CCI (CC Intégral)"</formula>
    </cfRule>
  </conditionalFormatting>
  <conditionalFormatting sqref="M1:M1001 L18:L300">
    <cfRule type="expression" dxfId="95" priority="28">
      <formula>$K1="CT (Contrôle terminal)"</formula>
    </cfRule>
  </conditionalFormatting>
  <conditionalFormatting sqref="N1:O1001">
    <cfRule type="expression" dxfId="94" priority="4">
      <formula>$K1="CCI (CC Intégral)"</formula>
    </cfRule>
  </conditionalFormatting>
  <conditionalFormatting sqref="Q1:R1001">
    <cfRule type="expression" dxfId="93" priority="3">
      <formula>$P1="Autres"</formula>
    </cfRule>
  </conditionalFormatting>
  <conditionalFormatting sqref="S1:S1001 T18">
    <cfRule type="expression" dxfId="92" priority="2">
      <formula>$P1="CT (Contrôle terminal)"</formula>
    </cfRule>
  </conditionalFormatting>
  <conditionalFormatting sqref="T18 A18:S300">
    <cfRule type="expression" dxfId="91" priority="21">
      <formula>$C18="Modification"</formula>
    </cfRule>
    <cfRule type="expression" dxfId="90" priority="22">
      <formula>$C18="Création"</formula>
    </cfRule>
    <cfRule type="expression" dxfId="89" priority="2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topLeftCell="E1" zoomScale="80" zoomScaleNormal="80" zoomScalePageLayoutView="55" workbookViewId="0">
      <pane ySplit="18" topLeftCell="A34" activePane="bottomLeft" state="frozen"/>
      <selection pane="bottomLeft" activeCell="B29" sqref="B29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33" t="s">
        <v>180</v>
      </c>
      <c r="B7" s="130" t="str">
        <f>'Fiche Générale'!B3</f>
        <v>Portail_LLAC</v>
      </c>
      <c r="C7" s="156" t="s">
        <v>181</v>
      </c>
      <c r="D7" s="133"/>
      <c r="E7" s="140" t="str">
        <f>'Fiche Générale'!B4</f>
        <v>Humanités</v>
      </c>
      <c r="F7" s="141"/>
      <c r="G7" s="133" t="s">
        <v>229</v>
      </c>
      <c r="H7" s="176">
        <f>'Fiche Générale'!B5</f>
        <v>0</v>
      </c>
      <c r="I7" s="176"/>
      <c r="J7" s="176"/>
    </row>
    <row r="8" spans="1:10" ht="18" customHeight="1">
      <c r="A8" s="133"/>
      <c r="B8" s="130"/>
      <c r="C8" s="156"/>
      <c r="D8" s="133"/>
      <c r="E8" s="142"/>
      <c r="F8" s="143"/>
      <c r="G8" s="133"/>
      <c r="H8" s="176"/>
      <c r="I8" s="176"/>
      <c r="J8" s="176"/>
    </row>
    <row r="9" spans="1:10" ht="18" customHeight="1">
      <c r="A9" s="133"/>
      <c r="B9" s="130"/>
      <c r="C9" s="156"/>
      <c r="D9" s="133"/>
      <c r="E9" s="144"/>
      <c r="F9" s="145"/>
      <c r="G9" s="133"/>
      <c r="H9" s="176"/>
      <c r="I9" s="176"/>
      <c r="J9" s="176"/>
    </row>
    <row r="10" spans="1:10" ht="18" customHeight="1">
      <c r="A10" s="133"/>
      <c r="B10" s="130"/>
      <c r="C10" s="147" t="s">
        <v>183</v>
      </c>
      <c r="D10" s="147"/>
      <c r="E10" s="157" t="str">
        <f>'Fiche Générale'!B9</f>
        <v>Arts et Métiers de l'Image</v>
      </c>
      <c r="F10" s="157"/>
      <c r="G10" s="157"/>
      <c r="H10" s="157"/>
      <c r="I10" s="157"/>
      <c r="J10" s="157"/>
    </row>
    <row r="11" spans="1:10" ht="18" customHeight="1">
      <c r="A11" s="133"/>
      <c r="B11" s="130"/>
      <c r="C11" s="147"/>
      <c r="D11" s="147"/>
      <c r="E11" s="157"/>
      <c r="F11" s="157"/>
      <c r="G11" s="157"/>
      <c r="H11" s="157"/>
      <c r="I11" s="157"/>
      <c r="J11" s="157"/>
    </row>
    <row r="13" spans="1:10">
      <c r="A13" s="122" t="s">
        <v>184</v>
      </c>
      <c r="B13" s="92" t="str">
        <f>'S1 Maquette'!B13</f>
        <v>1ère année de Portail</v>
      </c>
      <c r="C13" s="122" t="s">
        <v>186</v>
      </c>
      <c r="D13" s="122"/>
      <c r="E13" s="177">
        <f>'S1 Maquette'!E13</f>
        <v>0</v>
      </c>
      <c r="F13" s="177"/>
      <c r="G13" s="122" t="s">
        <v>257</v>
      </c>
      <c r="H13" s="88">
        <f>Calcul!D7</f>
        <v>240</v>
      </c>
      <c r="I13" s="88"/>
    </row>
    <row r="14" spans="1:10">
      <c r="A14" s="122"/>
      <c r="B14" s="95"/>
      <c r="C14" s="122"/>
      <c r="D14" s="122"/>
      <c r="E14" s="177"/>
      <c r="F14" s="177"/>
      <c r="G14" s="122"/>
      <c r="H14" s="88"/>
      <c r="I14" s="88"/>
    </row>
    <row r="15" spans="1:10">
      <c r="A15" s="122" t="s">
        <v>188</v>
      </c>
      <c r="B15" s="92" t="s">
        <v>144</v>
      </c>
      <c r="C15" s="126" t="s">
        <v>189</v>
      </c>
      <c r="D15" s="127"/>
      <c r="E15" s="122"/>
      <c r="F15" s="122"/>
      <c r="G15" s="122" t="s">
        <v>258</v>
      </c>
      <c r="H15" s="88">
        <f ca="1">Calcul!D20</f>
        <v>222</v>
      </c>
      <c r="I15" s="88"/>
    </row>
    <row r="16" spans="1:10">
      <c r="A16" s="122"/>
      <c r="B16" s="95"/>
      <c r="C16" s="128"/>
      <c r="D16" s="129"/>
      <c r="E16" s="122"/>
      <c r="F16" s="122"/>
      <c r="G16" s="122"/>
      <c r="H16" s="88"/>
      <c r="I16" s="88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4">
        <v>0</v>
      </c>
      <c r="B19" s="52" t="s">
        <v>259</v>
      </c>
      <c r="C19" s="54" t="s">
        <v>11</v>
      </c>
      <c r="D19" s="54">
        <v>6</v>
      </c>
      <c r="E19" s="69"/>
      <c r="F19" s="69"/>
      <c r="G19" s="69"/>
      <c r="H19" s="70"/>
      <c r="I19" s="70"/>
      <c r="J19" s="70"/>
      <c r="K19" s="70"/>
      <c r="L19" s="70"/>
      <c r="M19" s="70"/>
      <c r="N19" s="69"/>
      <c r="O19" s="36"/>
    </row>
    <row r="20" spans="1:15" ht="43.35" customHeight="1">
      <c r="A20" s="54" t="s">
        <v>199</v>
      </c>
      <c r="B20" s="52" t="s">
        <v>260</v>
      </c>
      <c r="C20" s="54" t="s">
        <v>19</v>
      </c>
      <c r="D20" s="70"/>
      <c r="E20" s="69"/>
      <c r="F20" s="69"/>
      <c r="G20" s="69"/>
      <c r="H20" s="70"/>
      <c r="I20" s="70"/>
      <c r="J20" s="70"/>
      <c r="K20" s="70"/>
      <c r="L20" s="70"/>
      <c r="M20" s="70"/>
      <c r="N20" s="69"/>
      <c r="O20" s="36"/>
    </row>
    <row r="21" spans="1:15" ht="43.35" customHeight="1">
      <c r="A21" s="54" t="s">
        <v>201</v>
      </c>
      <c r="B21" s="52" t="s">
        <v>261</v>
      </c>
      <c r="C21" s="54" t="s">
        <v>19</v>
      </c>
      <c r="D21" s="70"/>
      <c r="E21" s="69"/>
      <c r="F21" s="69"/>
      <c r="G21" s="69"/>
      <c r="H21" s="70"/>
      <c r="I21" s="70"/>
      <c r="J21" s="70"/>
      <c r="K21" s="70"/>
      <c r="L21" s="70"/>
      <c r="M21" s="70"/>
      <c r="N21" s="69"/>
      <c r="O21" s="36"/>
    </row>
    <row r="22" spans="1:15" ht="43.35" customHeight="1">
      <c r="A22" s="54" t="s">
        <v>203</v>
      </c>
      <c r="B22" s="53" t="s">
        <v>262</v>
      </c>
      <c r="C22" s="54" t="s">
        <v>19</v>
      </c>
      <c r="D22" s="70"/>
      <c r="E22" s="69"/>
      <c r="F22" s="69"/>
      <c r="G22" s="69"/>
      <c r="H22" s="70"/>
      <c r="I22" s="70"/>
      <c r="J22" s="70"/>
      <c r="K22" s="70"/>
      <c r="L22" s="70"/>
      <c r="M22" s="70"/>
      <c r="N22" s="69"/>
      <c r="O22" s="36"/>
    </row>
    <row r="23" spans="1:15" ht="43.35" customHeight="1">
      <c r="A23" s="55"/>
      <c r="B23" s="53" t="s">
        <v>205</v>
      </c>
      <c r="C23" s="54" t="s">
        <v>29</v>
      </c>
      <c r="D23" s="70"/>
      <c r="E23" s="69"/>
      <c r="F23" s="69"/>
      <c r="G23" s="69"/>
      <c r="H23" s="70"/>
      <c r="I23" s="70"/>
      <c r="J23" s="70"/>
      <c r="K23" s="70"/>
      <c r="L23" s="70"/>
      <c r="M23" s="70"/>
      <c r="N23" s="69"/>
      <c r="O23" s="36"/>
    </row>
    <row r="24" spans="1:15" ht="43.35" customHeight="1">
      <c r="A24" s="54" t="s">
        <v>206</v>
      </c>
      <c r="B24" s="53" t="s">
        <v>263</v>
      </c>
      <c r="C24" s="54" t="s">
        <v>19</v>
      </c>
      <c r="D24" s="70"/>
      <c r="E24" s="69"/>
      <c r="F24" s="69"/>
      <c r="G24" s="69"/>
      <c r="H24" s="70"/>
      <c r="I24" s="70"/>
      <c r="J24" s="70"/>
      <c r="K24" s="70"/>
      <c r="L24" s="70"/>
      <c r="M24" s="70"/>
      <c r="N24" s="69"/>
      <c r="O24" s="36"/>
    </row>
    <row r="25" spans="1:15" ht="43.35" customHeight="1">
      <c r="A25" s="54" t="s">
        <v>208</v>
      </c>
      <c r="B25" s="53" t="s">
        <v>209</v>
      </c>
      <c r="C25" s="54" t="s">
        <v>19</v>
      </c>
      <c r="D25" s="70"/>
      <c r="E25" s="69"/>
      <c r="F25" s="69"/>
      <c r="G25" s="69"/>
      <c r="H25" s="70"/>
      <c r="I25" s="70"/>
      <c r="J25" s="70"/>
      <c r="K25" s="70"/>
      <c r="L25" s="70"/>
      <c r="M25" s="70"/>
      <c r="N25" s="69"/>
      <c r="O25" s="36"/>
    </row>
    <row r="26" spans="1:15" ht="43.35" customHeight="1">
      <c r="A26" s="54" t="s">
        <v>210</v>
      </c>
      <c r="B26" s="53" t="s">
        <v>211</v>
      </c>
      <c r="C26" s="54" t="s">
        <v>19</v>
      </c>
      <c r="D26" s="70"/>
      <c r="E26" s="69"/>
      <c r="F26" s="69"/>
      <c r="G26" s="69"/>
      <c r="H26" s="70"/>
      <c r="I26" s="70"/>
      <c r="J26" s="70"/>
      <c r="K26" s="70"/>
      <c r="L26" s="70"/>
      <c r="M26" s="70"/>
      <c r="N26" s="69"/>
      <c r="O26" s="36"/>
    </row>
    <row r="27" spans="1:15" ht="43.35" customHeight="1">
      <c r="A27" s="23"/>
      <c r="B27" s="71" t="s">
        <v>212</v>
      </c>
      <c r="C27" s="20" t="s">
        <v>11</v>
      </c>
      <c r="D27" s="71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/>
      <c r="B28" s="73" t="s">
        <v>213</v>
      </c>
      <c r="C28" s="20" t="s">
        <v>19</v>
      </c>
      <c r="D28" s="72"/>
      <c r="E28" s="5"/>
      <c r="F28" s="5"/>
      <c r="G28" s="5"/>
      <c r="H28" s="20"/>
      <c r="I28" s="81">
        <v>20</v>
      </c>
      <c r="J28" s="73"/>
      <c r="K28" s="20"/>
      <c r="L28" s="20"/>
      <c r="M28" s="20"/>
      <c r="N28" s="5"/>
      <c r="O28" s="5"/>
    </row>
    <row r="29" spans="1:15" ht="43.35" customHeight="1">
      <c r="A29" s="23"/>
      <c r="B29" s="73" t="s">
        <v>264</v>
      </c>
      <c r="C29" s="20" t="s">
        <v>19</v>
      </c>
      <c r="D29" s="72"/>
      <c r="E29" s="5"/>
      <c r="F29" s="5"/>
      <c r="G29" s="5"/>
      <c r="H29" s="20"/>
      <c r="I29" s="81">
        <v>20</v>
      </c>
      <c r="J29" s="73"/>
      <c r="K29" s="20"/>
      <c r="L29" s="20"/>
      <c r="M29" s="20"/>
      <c r="N29" s="5"/>
      <c r="O29" s="5"/>
    </row>
    <row r="30" spans="1:15" ht="43.35" customHeight="1">
      <c r="A30" s="23"/>
      <c r="B30" s="73" t="s">
        <v>215</v>
      </c>
      <c r="C30" s="20" t="s">
        <v>19</v>
      </c>
      <c r="D30" s="72"/>
      <c r="E30" s="5"/>
      <c r="F30" s="5"/>
      <c r="G30" s="5"/>
      <c r="H30" s="20"/>
      <c r="I30" s="81"/>
      <c r="J30" s="73">
        <v>20</v>
      </c>
      <c r="K30" s="20"/>
      <c r="L30" s="20"/>
      <c r="M30" s="20"/>
      <c r="N30" s="5"/>
      <c r="O30" s="5"/>
    </row>
    <row r="31" spans="1:15" ht="43.35" customHeight="1">
      <c r="A31" s="23"/>
      <c r="B31" s="71"/>
      <c r="C31" s="20"/>
      <c r="D31" s="72"/>
      <c r="E31" s="5"/>
      <c r="F31" s="5"/>
      <c r="G31" s="5"/>
      <c r="H31" s="20"/>
      <c r="I31" s="82"/>
      <c r="J31" s="72"/>
      <c r="K31" s="20"/>
      <c r="L31" s="20"/>
      <c r="M31" s="20"/>
      <c r="N31" s="5"/>
      <c r="O31" s="5"/>
    </row>
    <row r="32" spans="1:15" ht="43.35" customHeight="1">
      <c r="A32" s="23"/>
      <c r="B32" s="71" t="s">
        <v>216</v>
      </c>
      <c r="C32" s="20" t="s">
        <v>11</v>
      </c>
      <c r="D32" s="71">
        <v>6</v>
      </c>
      <c r="E32" s="5"/>
      <c r="F32" s="5"/>
      <c r="G32" s="5"/>
      <c r="H32" s="20"/>
      <c r="I32" s="82"/>
      <c r="J32" s="72"/>
      <c r="K32" s="20"/>
      <c r="L32" s="20"/>
      <c r="M32" s="20"/>
      <c r="N32" s="5"/>
      <c r="O32" s="5"/>
    </row>
    <row r="33" spans="1:15" ht="43.35" customHeight="1">
      <c r="A33" s="23"/>
      <c r="B33" s="72" t="s">
        <v>265</v>
      </c>
      <c r="C33" s="20" t="s">
        <v>19</v>
      </c>
      <c r="D33" s="72"/>
      <c r="E33" s="5"/>
      <c r="F33" s="5"/>
      <c r="G33" s="5"/>
      <c r="H33" s="20"/>
      <c r="I33" s="82"/>
      <c r="J33" s="72">
        <v>18</v>
      </c>
      <c r="K33" s="20"/>
      <c r="L33" s="20"/>
      <c r="M33" s="20" t="s">
        <v>12</v>
      </c>
      <c r="N33" s="5"/>
      <c r="O33" s="5"/>
    </row>
    <row r="34" spans="1:15" ht="43.35" customHeight="1">
      <c r="A34" s="23"/>
      <c r="B34" s="72" t="s">
        <v>218</v>
      </c>
      <c r="C34" s="20" t="s">
        <v>19</v>
      </c>
      <c r="D34" s="72"/>
      <c r="E34" s="5"/>
      <c r="F34" s="5"/>
      <c r="G34" s="5"/>
      <c r="H34" s="20"/>
      <c r="I34" s="82"/>
      <c r="J34" s="72">
        <v>18</v>
      </c>
      <c r="K34" s="20"/>
      <c r="L34" s="20"/>
      <c r="M34" s="20" t="s">
        <v>12</v>
      </c>
      <c r="N34" s="5"/>
      <c r="O34" s="5"/>
    </row>
    <row r="35" spans="1:15" ht="43.35" customHeight="1">
      <c r="A35" s="23"/>
      <c r="B35" s="72" t="s">
        <v>266</v>
      </c>
      <c r="C35" s="20" t="s">
        <v>19</v>
      </c>
      <c r="D35" s="72"/>
      <c r="E35" s="5"/>
      <c r="F35" s="5"/>
      <c r="G35" s="5"/>
      <c r="H35" s="20"/>
      <c r="I35" s="82"/>
      <c r="J35" s="72">
        <v>18</v>
      </c>
      <c r="K35" s="20"/>
      <c r="L35" s="20"/>
      <c r="M35" s="20" t="s">
        <v>12</v>
      </c>
      <c r="N35" s="5"/>
      <c r="O35" s="5"/>
    </row>
    <row r="36" spans="1:15" ht="43.35" customHeight="1">
      <c r="A36" s="23"/>
      <c r="B36" s="72" t="s">
        <v>267</v>
      </c>
      <c r="C36" s="20" t="s">
        <v>19</v>
      </c>
      <c r="D36" s="72"/>
      <c r="E36" s="5"/>
      <c r="F36" s="5"/>
      <c r="G36" s="5"/>
      <c r="H36" s="20"/>
      <c r="I36" s="82"/>
      <c r="J36" s="72">
        <v>18</v>
      </c>
      <c r="K36" s="20"/>
      <c r="L36" s="20"/>
      <c r="M36" s="20" t="s">
        <v>12</v>
      </c>
      <c r="N36" s="5"/>
      <c r="O36" s="5"/>
    </row>
    <row r="37" spans="1:15" ht="43.35" customHeight="1">
      <c r="A37" s="23"/>
      <c r="B37" s="71"/>
      <c r="C37" s="20"/>
      <c r="D37" s="72"/>
      <c r="E37" s="5"/>
      <c r="F37" s="5"/>
      <c r="G37" s="5"/>
      <c r="H37" s="20"/>
      <c r="I37" s="82"/>
      <c r="J37" s="72"/>
      <c r="K37" s="20"/>
      <c r="L37" s="20"/>
      <c r="M37" s="20"/>
      <c r="N37" s="5"/>
      <c r="O37" s="5"/>
    </row>
    <row r="38" spans="1:15" ht="43.35" customHeight="1">
      <c r="A38" s="23"/>
      <c r="B38" s="71" t="s">
        <v>268</v>
      </c>
      <c r="C38" s="20" t="s">
        <v>11</v>
      </c>
      <c r="D38" s="71">
        <v>6</v>
      </c>
      <c r="E38" s="5"/>
      <c r="F38" s="5"/>
      <c r="G38" s="5"/>
      <c r="H38" s="20"/>
      <c r="I38" s="82"/>
      <c r="J38" s="72">
        <v>20</v>
      </c>
      <c r="K38" s="20"/>
      <c r="L38" s="20"/>
      <c r="M38" s="20" t="s">
        <v>12</v>
      </c>
      <c r="N38" s="5"/>
      <c r="O38" s="5"/>
    </row>
    <row r="39" spans="1:15" ht="43.35" customHeight="1">
      <c r="A39" s="23"/>
      <c r="B39" s="71"/>
      <c r="C39" s="20"/>
      <c r="D39" s="83"/>
      <c r="E39" s="5"/>
      <c r="F39" s="5"/>
      <c r="G39" s="5"/>
      <c r="H39" s="20"/>
      <c r="I39" s="82"/>
      <c r="J39" s="72"/>
      <c r="K39" s="20"/>
      <c r="L39" s="20"/>
      <c r="M39" s="20"/>
      <c r="N39" s="5"/>
      <c r="O39" s="5"/>
    </row>
    <row r="40" spans="1:15" ht="43.35" customHeight="1">
      <c r="A40" s="23"/>
      <c r="B40" s="71" t="s">
        <v>224</v>
      </c>
      <c r="C40" s="20" t="s">
        <v>11</v>
      </c>
      <c r="D40" s="71">
        <v>6</v>
      </c>
      <c r="E40" s="5"/>
      <c r="F40" s="5"/>
      <c r="G40" s="5"/>
      <c r="H40" s="20"/>
      <c r="I40" s="82"/>
      <c r="J40" s="72"/>
      <c r="K40" s="20"/>
      <c r="L40" s="20"/>
      <c r="M40" s="20"/>
      <c r="N40" s="5"/>
      <c r="O40" s="5"/>
    </row>
    <row r="41" spans="1:15" ht="43.35" customHeight="1">
      <c r="A41" s="23"/>
      <c r="B41" s="73" t="s">
        <v>269</v>
      </c>
      <c r="C41" s="20" t="s">
        <v>19</v>
      </c>
      <c r="D41" s="20"/>
      <c r="E41" s="5"/>
      <c r="F41" s="5"/>
      <c r="G41" s="5"/>
      <c r="H41" s="20"/>
      <c r="I41" s="82">
        <v>20</v>
      </c>
      <c r="J41" s="72"/>
      <c r="K41" s="20"/>
      <c r="L41" s="20"/>
      <c r="M41" s="20" t="s">
        <v>12</v>
      </c>
      <c r="N41" s="5"/>
      <c r="O41" s="5"/>
    </row>
    <row r="42" spans="1:15" ht="43.35" customHeight="1">
      <c r="A42" s="23"/>
      <c r="B42" s="80" t="s">
        <v>270</v>
      </c>
      <c r="C42" s="20" t="s">
        <v>19</v>
      </c>
      <c r="D42" s="10"/>
      <c r="E42" s="5"/>
      <c r="F42" s="5"/>
      <c r="G42" s="5"/>
      <c r="H42" s="20"/>
      <c r="I42" s="82"/>
      <c r="J42" s="72">
        <v>18</v>
      </c>
      <c r="K42" s="20"/>
      <c r="L42" s="20"/>
      <c r="M42" s="20" t="s">
        <v>20</v>
      </c>
      <c r="N42" s="5" t="s">
        <v>271</v>
      </c>
      <c r="O42" s="5"/>
    </row>
    <row r="43" spans="1:15" ht="43.35" customHeight="1">
      <c r="A43" s="24"/>
      <c r="B43" s="80" t="s">
        <v>223</v>
      </c>
      <c r="C43" s="20" t="s">
        <v>19</v>
      </c>
      <c r="D43" s="10"/>
      <c r="E43" s="6"/>
      <c r="F43" s="6"/>
      <c r="G43" s="6"/>
      <c r="H43" s="10"/>
      <c r="I43" s="82"/>
      <c r="J43" s="72">
        <v>20</v>
      </c>
      <c r="K43" s="20"/>
      <c r="L43" s="20"/>
      <c r="M43" s="20" t="s">
        <v>12</v>
      </c>
      <c r="N43" s="6"/>
      <c r="O43" s="6"/>
    </row>
    <row r="44" spans="1:15" ht="43.35" customHeight="1">
      <c r="A44" s="24"/>
      <c r="B44" s="24"/>
      <c r="C44" s="24"/>
      <c r="D44" s="24"/>
      <c r="E44" s="6"/>
      <c r="F44" s="6"/>
      <c r="G44" s="6"/>
      <c r="H44" s="10"/>
      <c r="I44" s="82"/>
      <c r="J44" s="72"/>
      <c r="K44" s="20"/>
      <c r="L44" s="20"/>
      <c r="M44" s="20"/>
      <c r="N44" s="6"/>
      <c r="O44" s="6"/>
    </row>
    <row r="45" spans="1:15" ht="43.35" customHeight="1">
      <c r="A45" s="24"/>
      <c r="B45" s="26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6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6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7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6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D12:E39 D45:E1001 E40:E44 D40:D43 G45:N1001 A45:A1001 A12:A39 G12:N39">
    <cfRule type="expression" dxfId="88" priority="8">
      <formula>$C1="Option"</formula>
    </cfRule>
  </conditionalFormatting>
  <conditionalFormatting sqref="A22:B26">
    <cfRule type="expression" dxfId="87" priority="2">
      <formula>$F22="Fermeture"</formula>
    </cfRule>
    <cfRule type="expression" dxfId="86" priority="3">
      <formula>$F22="Modification"</formula>
    </cfRule>
    <cfRule type="expression" dxfId="85" priority="4">
      <formula>$F22="Création"</formula>
    </cfRule>
  </conditionalFormatting>
  <conditionalFormatting sqref="A1:O7 C8:O9 C10 E10 K10:O11 A12:O12 A13:H13 J13:O16 A14:F14 A15:H15 A16:F16 A17:O21 C22:O26 A45:O999 A40:A44 B44:D44 E40:O44 A27:O39">
    <cfRule type="expression" dxfId="84" priority="12">
      <formula>$F1="Modification"</formula>
    </cfRule>
    <cfRule type="expression" dxfId="83" priority="13">
      <formula>$F1="Création"</formula>
    </cfRule>
  </conditionalFormatting>
  <conditionalFormatting sqref="A1:O7 C8:O9 K10:O11 A12:O12 J13:O16 A17:O21 C22:O26 E10 A13:H13 A14:F14 A15:H15 A16:F16 C10 A45:O999 A40:A44 B44:D44 E40:O44 A27:O39">
    <cfRule type="expression" dxfId="82" priority="11">
      <formula>$F1="Fermeture"</formula>
    </cfRule>
  </conditionalFormatting>
  <conditionalFormatting sqref="N1:N999">
    <cfRule type="expression" dxfId="81" priority="10">
      <formula>$M1="Porteuse"</formula>
    </cfRule>
  </conditionalFormatting>
  <conditionalFormatting sqref="A41:A44 B44:D44 G41:N44">
    <cfRule type="expression" dxfId="80" priority="35">
      <formula>$C40="Option"</formula>
    </cfRule>
  </conditionalFormatting>
  <conditionalFormatting sqref="G40:N40 A40">
    <cfRule type="expression" dxfId="79" priority="36">
      <formula>#REF!="Option"</formula>
    </cfRule>
  </conditionalFormatting>
  <conditionalFormatting sqref="B40:D43">
    <cfRule type="expression" dxfId="78" priority="44">
      <formula>$F41="Modification"</formula>
    </cfRule>
    <cfRule type="expression" dxfId="77" priority="45">
      <formula>$F41="Création"</formula>
    </cfRule>
  </conditionalFormatting>
  <conditionalFormatting sqref="B40:D43">
    <cfRule type="expression" dxfId="76" priority="51">
      <formula>$F41="Fermeture"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F19:F300" xr:uid="{00000000-0002-0000-0500-000002000000}">
      <formula1>List_Statut</formula1>
    </dataValidation>
    <dataValidation type="list" allowBlank="1" showInputMessage="1" showErrorMessage="1" sqref="E19:E300" xr:uid="{00000000-0002-0000-0500-000003000000}">
      <formula1>List_Type</formula1>
    </dataValidation>
    <dataValidation type="list" allowBlank="1" showInputMessage="1" showErrorMessage="1" sqref="L19:L300" xr:uid="{00000000-0002-0000-0500-000004000000}">
      <formula1>"Anglais"</formula1>
    </dataValidation>
    <dataValidation type="list" allowBlank="1" showInputMessage="1" showErrorMessage="1" sqref="C45:C300 C19:C43" xr:uid="{00000000-0002-0000-0500-000005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Normal="100" zoomScalePageLayoutView="50" workbookViewId="0">
      <pane ySplit="18" topLeftCell="A19" activePane="bottomLeft" state="frozen"/>
      <selection pane="bottomLeft" activeCell="M33" sqref="M33"/>
      <selection activeCell="D25" sqref="D25"/>
    </sheetView>
  </sheetViews>
  <sheetFormatPr defaultColWidth="11.42578125" defaultRowHeight="15"/>
  <cols>
    <col min="1" max="1" width="39" style="38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4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4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4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4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4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4"/>
    </row>
    <row r="7" spans="1:19" ht="14.45" customHeight="1">
      <c r="A7" s="179" t="s">
        <v>227</v>
      </c>
      <c r="B7" s="130" t="str">
        <f>'Fiche Générale'!B3</f>
        <v>Portail_LLAC</v>
      </c>
      <c r="C7" s="156" t="s">
        <v>228</v>
      </c>
      <c r="D7" s="133"/>
      <c r="E7" s="154" t="str">
        <f>'Fiche Générale'!B4</f>
        <v>Humanités</v>
      </c>
      <c r="F7" s="130"/>
      <c r="G7" s="133" t="s">
        <v>229</v>
      </c>
      <c r="H7" s="155">
        <f>'Fiche Générale'!B5</f>
        <v>0</v>
      </c>
      <c r="I7" s="155"/>
      <c r="J7" s="35"/>
      <c r="K7" s="19"/>
    </row>
    <row r="8" spans="1:19" ht="14.45" customHeight="1">
      <c r="A8" s="179"/>
      <c r="B8" s="130"/>
      <c r="C8" s="156"/>
      <c r="D8" s="133"/>
      <c r="E8" s="154"/>
      <c r="F8" s="130"/>
      <c r="G8" s="133"/>
      <c r="H8" s="155"/>
      <c r="I8" s="155"/>
      <c r="J8" s="35"/>
      <c r="K8" s="19"/>
    </row>
    <row r="9" spans="1:19" ht="14.45" customHeight="1">
      <c r="A9" s="179"/>
      <c r="B9" s="130"/>
      <c r="C9" s="156"/>
      <c r="D9" s="133"/>
      <c r="E9" s="154"/>
      <c r="F9" s="130"/>
      <c r="G9" s="133"/>
      <c r="H9" s="155"/>
      <c r="I9" s="155"/>
      <c r="J9" s="35"/>
      <c r="K9" s="19"/>
    </row>
    <row r="10" spans="1:19" ht="14.45" customHeight="1">
      <c r="A10" s="179"/>
      <c r="B10" s="130"/>
      <c r="C10" s="147" t="s">
        <v>183</v>
      </c>
      <c r="D10" s="147"/>
      <c r="E10" s="157" t="str">
        <f>'Fiche Générale'!B9</f>
        <v>Arts et Métiers de l'Image</v>
      </c>
      <c r="F10" s="157"/>
      <c r="G10" s="157"/>
      <c r="H10" s="157"/>
      <c r="I10" s="157"/>
      <c r="J10" s="35"/>
      <c r="K10" s="19"/>
    </row>
    <row r="11" spans="1:19" ht="14.45" customHeight="1">
      <c r="A11" s="179"/>
      <c r="B11" s="130"/>
      <c r="C11" s="147"/>
      <c r="D11" s="147"/>
      <c r="E11" s="157"/>
      <c r="F11" s="157"/>
      <c r="G11" s="157"/>
      <c r="H11" s="157"/>
      <c r="I11" s="157"/>
      <c r="J11" s="35"/>
      <c r="K11" s="19"/>
    </row>
    <row r="12" spans="1:19">
      <c r="C12" s="14"/>
      <c r="I12" s="38"/>
      <c r="J12" s="38"/>
      <c r="M12" s="126" t="s">
        <v>230</v>
      </c>
      <c r="N12" s="127"/>
      <c r="O12" s="167"/>
      <c r="P12" s="126" t="s">
        <v>231</v>
      </c>
      <c r="Q12" s="127"/>
      <c r="R12" s="127"/>
      <c r="S12" s="167"/>
    </row>
    <row r="13" spans="1:19">
      <c r="A13" s="171" t="s">
        <v>184</v>
      </c>
      <c r="B13" s="88" t="str">
        <f>'S2 Maquette'!B13</f>
        <v>1ère année de Portail</v>
      </c>
      <c r="C13" s="88"/>
      <c r="D13" s="164" t="s">
        <v>232</v>
      </c>
      <c r="E13" s="177">
        <f>'S2 Maquette'!E13</f>
        <v>0</v>
      </c>
      <c r="F13" s="177"/>
      <c r="G13" s="177"/>
      <c r="I13" s="38"/>
      <c r="J13" s="38"/>
      <c r="M13" s="128"/>
      <c r="N13" s="129"/>
      <c r="O13" s="168"/>
      <c r="P13" s="128"/>
      <c r="Q13" s="129"/>
      <c r="R13" s="129"/>
      <c r="S13" s="168"/>
    </row>
    <row r="14" spans="1:19">
      <c r="A14" s="173"/>
      <c r="B14" s="88"/>
      <c r="C14" s="88"/>
      <c r="D14" s="166"/>
      <c r="E14" s="177"/>
      <c r="F14" s="177"/>
      <c r="G14" s="177"/>
      <c r="I14" s="38"/>
      <c r="J14" s="38"/>
      <c r="M14" s="122" t="s">
        <v>233</v>
      </c>
      <c r="N14" s="126" t="s">
        <v>234</v>
      </c>
      <c r="O14" s="167"/>
      <c r="P14" s="131"/>
      <c r="Q14" s="171"/>
      <c r="R14" s="178"/>
      <c r="S14" s="164"/>
    </row>
    <row r="15" spans="1:19">
      <c r="A15" s="171" t="s">
        <v>235</v>
      </c>
      <c r="B15" s="91" t="str">
        <f>'S2 Maquette'!B15</f>
        <v>Semestre 2</v>
      </c>
      <c r="C15" s="92"/>
      <c r="D15" s="164" t="s">
        <v>236</v>
      </c>
      <c r="E15" s="177">
        <f>'S2 Maquette'!E15:F16</f>
        <v>0</v>
      </c>
      <c r="F15" s="177"/>
      <c r="G15" s="177"/>
      <c r="I15" s="38"/>
      <c r="J15" s="38"/>
      <c r="M15" s="122"/>
      <c r="N15" s="174"/>
      <c r="O15" s="175"/>
      <c r="P15" s="131"/>
      <c r="Q15" s="172"/>
      <c r="R15" s="178"/>
      <c r="S15" s="165"/>
    </row>
    <row r="16" spans="1:19">
      <c r="A16" s="173"/>
      <c r="B16" s="94"/>
      <c r="C16" s="95"/>
      <c r="D16" s="166"/>
      <c r="E16" s="177"/>
      <c r="F16" s="177"/>
      <c r="G16" s="177"/>
      <c r="I16" s="38"/>
      <c r="J16" s="38"/>
      <c r="M16" s="122"/>
      <c r="N16" s="174"/>
      <c r="O16" s="175"/>
      <c r="P16" s="131"/>
      <c r="Q16" s="172"/>
      <c r="R16" s="178"/>
      <c r="S16" s="165"/>
    </row>
    <row r="17" spans="1:23">
      <c r="L17" s="15"/>
      <c r="M17" s="122"/>
      <c r="N17" s="128"/>
      <c r="O17" s="168"/>
      <c r="P17" s="131"/>
      <c r="Q17" s="173"/>
      <c r="R17" s="178"/>
      <c r="S17" s="166"/>
    </row>
    <row r="18" spans="1:23" ht="59.45" customHeight="1">
      <c r="A18" s="3" t="s">
        <v>237</v>
      </c>
      <c r="B18" s="37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4" t="str">
        <f>'S2 Maquette'!B19</f>
        <v>Compétences transversales S2</v>
      </c>
      <c r="B19" s="41" t="str">
        <f>'S2 Maquette'!C19</f>
        <v>UE</v>
      </c>
      <c r="C19" s="58">
        <f>'S2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8"/>
      <c r="W19"/>
    </row>
    <row r="20" spans="1:23" ht="30.6" customHeight="1">
      <c r="A20" s="84" t="str">
        <f>'S2 Maquette'!B20</f>
        <v>Compétences numériques 1</v>
      </c>
      <c r="B20" s="41" t="str">
        <f>'S2 Maquette'!C20</f>
        <v>ECUE</v>
      </c>
      <c r="C20" s="58">
        <f>'S2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8"/>
      <c r="W20"/>
    </row>
    <row r="21" spans="1:23" ht="30.6" customHeight="1">
      <c r="A21" s="84" t="str">
        <f>'S2 Maquette'!B21</f>
        <v>Compétences pré-professionnalisation 1</v>
      </c>
      <c r="B21" s="41" t="str">
        <f>'S2 Maquette'!C21</f>
        <v>ECUE</v>
      </c>
      <c r="C21" s="58">
        <f>'S2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8"/>
      <c r="W21"/>
    </row>
    <row r="22" spans="1:23" ht="30.6" customHeight="1">
      <c r="A22" s="84" t="str">
        <f>'S2 Maquette'!B22</f>
        <v>Langue Vivante-2</v>
      </c>
      <c r="B22" s="41" t="str">
        <f>'S2 Maquette'!C22</f>
        <v>ECUE</v>
      </c>
      <c r="C22" s="58">
        <f>'S2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8"/>
      <c r="W22"/>
    </row>
    <row r="23" spans="1:23" ht="30.6" customHeight="1">
      <c r="A23" s="84" t="str">
        <f>'S2 Maquette'!B23</f>
        <v>Min 1 Max 1</v>
      </c>
      <c r="B23" s="41" t="str">
        <f>'S2 Maquette'!C23</f>
        <v>OPTION</v>
      </c>
      <c r="C23" s="64">
        <f>'S2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8"/>
      <c r="W23"/>
    </row>
    <row r="24" spans="1:23" ht="30.6" customHeight="1">
      <c r="A24" s="84" t="str">
        <f>'S2 Maquette'!B24</f>
        <v>Anglais 2</v>
      </c>
      <c r="B24" s="41" t="str">
        <f>'S2 Maquette'!C24</f>
        <v>ECUE</v>
      </c>
      <c r="C24" s="64">
        <f>'S2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8"/>
      <c r="W24"/>
    </row>
    <row r="25" spans="1:23" ht="30.6" customHeight="1">
      <c r="A25" s="84" t="str">
        <f>'S2 Maquette'!B25</f>
        <v>Espagnol</v>
      </c>
      <c r="B25" s="41" t="str">
        <f>'S2 Maquette'!C25</f>
        <v>ECUE</v>
      </c>
      <c r="C25" s="64">
        <f>'S2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8"/>
      <c r="W25"/>
    </row>
    <row r="26" spans="1:23" ht="30.6" customHeight="1">
      <c r="A26" s="84" t="str">
        <f>'S2 Maquette'!B26</f>
        <v>Italien</v>
      </c>
      <c r="B26" s="41" t="str">
        <f>'S2 Maquette'!C26</f>
        <v>ECUE</v>
      </c>
      <c r="C26" s="64">
        <f>'S2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8"/>
      <c r="W26"/>
    </row>
    <row r="27" spans="1:23" ht="30.6" customHeight="1">
      <c r="A27" s="85" t="str">
        <f>'S2 Maquette'!B27</f>
        <v>UE 1 Iconographie et culture visuelle</v>
      </c>
      <c r="B27" s="44" t="str">
        <f>'S2 Maquette'!C27</f>
        <v>UE</v>
      </c>
      <c r="C27" s="42">
        <f>'S2 Maquette'!F27</f>
        <v>0</v>
      </c>
      <c r="D27" s="20">
        <v>1</v>
      </c>
      <c r="E27" s="20" t="s">
        <v>253</v>
      </c>
      <c r="F27" s="20"/>
      <c r="G27" s="40" t="s">
        <v>253</v>
      </c>
      <c r="H27" s="40" t="s">
        <v>253</v>
      </c>
      <c r="I27" s="40" t="s">
        <v>253</v>
      </c>
      <c r="J27" s="40"/>
      <c r="K27" s="40" t="s">
        <v>8</v>
      </c>
      <c r="L27" s="40"/>
      <c r="M27" s="40">
        <v>6</v>
      </c>
      <c r="N27" s="40"/>
      <c r="O27" s="40"/>
      <c r="P27" s="40" t="s">
        <v>254</v>
      </c>
      <c r="Q27" s="40"/>
      <c r="R27" s="40"/>
      <c r="S27" s="40"/>
      <c r="T27" s="45"/>
      <c r="W27"/>
    </row>
    <row r="28" spans="1:23" ht="30.6" customHeight="1">
      <c r="A28" s="85" t="str">
        <f>'S2 Maquette'!B28</f>
        <v>Iconographies et nouvelles images</v>
      </c>
      <c r="B28" s="44" t="str">
        <f>'S2 Maquette'!C28</f>
        <v>ECUE</v>
      </c>
      <c r="C28" s="42">
        <f>'S2 Maquette'!F28</f>
        <v>0</v>
      </c>
      <c r="D28" s="20">
        <v>1</v>
      </c>
      <c r="E28" s="20" t="s">
        <v>253</v>
      </c>
      <c r="F28" s="20"/>
      <c r="G28" s="40" t="s">
        <v>253</v>
      </c>
      <c r="H28" s="40" t="s">
        <v>253</v>
      </c>
      <c r="I28" s="40" t="s">
        <v>253</v>
      </c>
      <c r="J28" s="40"/>
      <c r="K28" s="40" t="s">
        <v>8</v>
      </c>
      <c r="L28" s="40"/>
      <c r="M28" s="40">
        <v>2</v>
      </c>
      <c r="N28" s="40"/>
      <c r="O28" s="40"/>
      <c r="P28" s="40" t="s">
        <v>254</v>
      </c>
      <c r="Q28" s="40"/>
      <c r="R28" s="40"/>
      <c r="S28" s="40" t="s">
        <v>255</v>
      </c>
      <c r="T28" s="45"/>
      <c r="W28"/>
    </row>
    <row r="29" spans="1:23" ht="30.6" customHeight="1">
      <c r="A29" s="85" t="str">
        <f>'S2 Maquette'!B29</f>
        <v>Histoire du cinéma : des années 60 à l'époque contemporaine</v>
      </c>
      <c r="B29" s="44" t="str">
        <f>'S2 Maquette'!C29</f>
        <v>ECUE</v>
      </c>
      <c r="C29" s="42">
        <f>'S2 Maquette'!F29</f>
        <v>0</v>
      </c>
      <c r="D29" s="20">
        <v>1</v>
      </c>
      <c r="E29" s="20" t="s">
        <v>253</v>
      </c>
      <c r="F29" s="20"/>
      <c r="G29" s="40" t="s">
        <v>253</v>
      </c>
      <c r="H29" s="40" t="s">
        <v>253</v>
      </c>
      <c r="I29" s="40" t="s">
        <v>253</v>
      </c>
      <c r="J29" s="40"/>
      <c r="K29" s="40" t="s">
        <v>8</v>
      </c>
      <c r="L29" s="40"/>
      <c r="M29" s="40">
        <v>2</v>
      </c>
      <c r="N29" s="40"/>
      <c r="O29" s="40"/>
      <c r="P29" s="40" t="s">
        <v>254</v>
      </c>
      <c r="Q29" s="40"/>
      <c r="R29" s="40"/>
      <c r="S29" s="9"/>
      <c r="T29" s="45" t="s">
        <v>255</v>
      </c>
      <c r="W29"/>
    </row>
    <row r="30" spans="1:23" ht="30.6" customHeight="1">
      <c r="A30" s="85" t="str">
        <f>'S2 Maquette'!B30</f>
        <v>Ciné-club</v>
      </c>
      <c r="B30" s="44" t="str">
        <f>'S2 Maquette'!C30</f>
        <v>ECUE</v>
      </c>
      <c r="C30" s="42">
        <f>'S2 Maquette'!F30</f>
        <v>0</v>
      </c>
      <c r="D30" s="20">
        <v>1</v>
      </c>
      <c r="E30" s="20" t="s">
        <v>253</v>
      </c>
      <c r="F30" s="20"/>
      <c r="G30" s="40" t="s">
        <v>253</v>
      </c>
      <c r="H30" s="40" t="s">
        <v>253</v>
      </c>
      <c r="I30" s="40" t="s">
        <v>253</v>
      </c>
      <c r="J30" s="40"/>
      <c r="K30" s="40" t="s">
        <v>8</v>
      </c>
      <c r="L30" s="40"/>
      <c r="M30" s="40">
        <v>2</v>
      </c>
      <c r="N30" s="40"/>
      <c r="O30" s="40"/>
      <c r="P30" s="40" t="s">
        <v>254</v>
      </c>
      <c r="Q30" s="40"/>
      <c r="R30" s="40"/>
      <c r="S30" s="40" t="s">
        <v>255</v>
      </c>
      <c r="T30" s="45"/>
      <c r="W30"/>
    </row>
    <row r="31" spans="1:23" ht="30.6" customHeight="1">
      <c r="A31" s="85">
        <f>'S2 Maquette'!B31</f>
        <v>0</v>
      </c>
      <c r="B31" s="44">
        <f>'S2 Maquette'!C31</f>
        <v>0</v>
      </c>
      <c r="C31" s="42">
        <f>'S2 Maquette'!F31</f>
        <v>0</v>
      </c>
      <c r="D31" s="20"/>
      <c r="E31" s="20"/>
      <c r="F31" s="2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6" customHeight="1">
      <c r="A32" s="85" t="str">
        <f>'S2 Maquette'!B32</f>
        <v>UE 2 Fondamentaux de la production audiovisuelle</v>
      </c>
      <c r="B32" s="44" t="str">
        <f>'S2 Maquette'!C32</f>
        <v>UE</v>
      </c>
      <c r="C32" s="42">
        <f>'S2 Maquette'!F32</f>
        <v>0</v>
      </c>
      <c r="D32" s="20">
        <v>1</v>
      </c>
      <c r="E32" s="20" t="s">
        <v>253</v>
      </c>
      <c r="F32" s="20"/>
      <c r="G32" s="40" t="s">
        <v>253</v>
      </c>
      <c r="H32" s="40" t="s">
        <v>253</v>
      </c>
      <c r="I32" s="40" t="s">
        <v>253</v>
      </c>
      <c r="J32" s="40"/>
      <c r="K32" s="40" t="s">
        <v>8</v>
      </c>
      <c r="L32" s="40"/>
      <c r="M32" s="40">
        <v>8</v>
      </c>
      <c r="N32" s="40"/>
      <c r="O32" s="40"/>
      <c r="P32" s="40" t="s">
        <v>254</v>
      </c>
      <c r="Q32" s="40"/>
      <c r="R32" s="40"/>
      <c r="S32" s="40"/>
      <c r="T32" s="45"/>
      <c r="W32"/>
    </row>
    <row r="33" spans="1:23" ht="30.6" customHeight="1">
      <c r="A33" s="85" t="str">
        <f>'S2 Maquette'!B33</f>
        <v>Initiation à l'animation (2D/3D) et ateliers immersifs</v>
      </c>
      <c r="B33" s="44" t="str">
        <f>'S2 Maquette'!C33</f>
        <v>ECUE</v>
      </c>
      <c r="C33" s="42">
        <f>'S2 Maquette'!F33</f>
        <v>0</v>
      </c>
      <c r="D33" s="20">
        <v>1</v>
      </c>
      <c r="E33" s="20" t="s">
        <v>253</v>
      </c>
      <c r="F33" s="20"/>
      <c r="G33" s="40" t="s">
        <v>253</v>
      </c>
      <c r="H33" s="40" t="s">
        <v>253</v>
      </c>
      <c r="I33" s="40" t="s">
        <v>253</v>
      </c>
      <c r="J33" s="40"/>
      <c r="K33" s="40" t="s">
        <v>8</v>
      </c>
      <c r="L33" s="40"/>
      <c r="M33" s="40">
        <v>2</v>
      </c>
      <c r="N33" s="40"/>
      <c r="O33" s="40"/>
      <c r="P33" s="40" t="s">
        <v>254</v>
      </c>
      <c r="Q33" s="40"/>
      <c r="R33" s="40"/>
      <c r="S33" s="40" t="s">
        <v>255</v>
      </c>
      <c r="T33" s="45"/>
      <c r="W33"/>
    </row>
    <row r="34" spans="1:23" ht="30.6" customHeight="1">
      <c r="A34" s="85" t="str">
        <f>'S2 Maquette'!B34</f>
        <v>Initiation à la scénarisation</v>
      </c>
      <c r="B34" s="44" t="str">
        <f>'S2 Maquette'!C34</f>
        <v>ECUE</v>
      </c>
      <c r="C34" s="42">
        <f>'S2 Maquette'!F34</f>
        <v>0</v>
      </c>
      <c r="D34" s="20">
        <v>1</v>
      </c>
      <c r="E34" s="20" t="s">
        <v>253</v>
      </c>
      <c r="F34" s="20"/>
      <c r="G34" s="40" t="s">
        <v>253</v>
      </c>
      <c r="H34" s="40" t="s">
        <v>253</v>
      </c>
      <c r="I34" s="40" t="s">
        <v>253</v>
      </c>
      <c r="J34" s="40"/>
      <c r="K34" s="40" t="s">
        <v>8</v>
      </c>
      <c r="L34" s="40"/>
      <c r="M34" s="40">
        <v>2</v>
      </c>
      <c r="N34" s="40"/>
      <c r="O34" s="40"/>
      <c r="P34" s="40" t="s">
        <v>254</v>
      </c>
      <c r="Q34" s="40"/>
      <c r="R34" s="40"/>
      <c r="S34" s="40" t="s">
        <v>255</v>
      </c>
      <c r="T34" s="45"/>
      <c r="W34"/>
    </row>
    <row r="35" spans="1:23" ht="30.6" customHeight="1">
      <c r="A35" s="85" t="str">
        <f>'S2 Maquette'!B35</f>
        <v>Initiation au montage vidéo</v>
      </c>
      <c r="B35" s="44" t="str">
        <f>'S2 Maquette'!C35</f>
        <v>ECUE</v>
      </c>
      <c r="C35" s="42">
        <f>'S2 Maquette'!F35</f>
        <v>0</v>
      </c>
      <c r="D35" s="20">
        <v>1</v>
      </c>
      <c r="E35" s="20" t="s">
        <v>253</v>
      </c>
      <c r="F35" s="20"/>
      <c r="G35" s="40" t="s">
        <v>253</v>
      </c>
      <c r="H35" s="40" t="s">
        <v>253</v>
      </c>
      <c r="I35" s="40" t="s">
        <v>253</v>
      </c>
      <c r="J35" s="40"/>
      <c r="K35" s="40" t="s">
        <v>8</v>
      </c>
      <c r="L35" s="40"/>
      <c r="M35" s="40">
        <v>2</v>
      </c>
      <c r="N35" s="40"/>
      <c r="O35" s="40"/>
      <c r="P35" s="40" t="s">
        <v>254</v>
      </c>
      <c r="Q35" s="40"/>
      <c r="R35" s="40"/>
      <c r="S35" s="40" t="s">
        <v>255</v>
      </c>
      <c r="T35" s="45"/>
      <c r="W35"/>
    </row>
    <row r="36" spans="1:23" ht="30.6" customHeight="1">
      <c r="A36" s="85" t="str">
        <f>'S2 Maquette'!B36</f>
        <v>Initiation au sound design</v>
      </c>
      <c r="B36" s="44" t="str">
        <f>'S2 Maquette'!C36</f>
        <v>ECUE</v>
      </c>
      <c r="C36" s="42">
        <f>'S2 Maquette'!F36</f>
        <v>0</v>
      </c>
      <c r="D36" s="20">
        <v>1</v>
      </c>
      <c r="E36" s="20" t="s">
        <v>253</v>
      </c>
      <c r="F36" s="20"/>
      <c r="G36" s="40" t="s">
        <v>253</v>
      </c>
      <c r="H36" s="40" t="s">
        <v>253</v>
      </c>
      <c r="I36" s="40" t="s">
        <v>253</v>
      </c>
      <c r="J36" s="40"/>
      <c r="K36" s="40" t="s">
        <v>8</v>
      </c>
      <c r="L36" s="40"/>
      <c r="M36" s="40">
        <v>2</v>
      </c>
      <c r="N36" s="40"/>
      <c r="O36" s="40"/>
      <c r="P36" s="40" t="s">
        <v>254</v>
      </c>
      <c r="Q36" s="40"/>
      <c r="R36" s="40"/>
      <c r="S36" s="40" t="s">
        <v>255</v>
      </c>
      <c r="T36" s="45"/>
      <c r="W36"/>
    </row>
    <row r="37" spans="1:23" ht="30.6" customHeight="1">
      <c r="A37" s="85">
        <f>'S2 Maquette'!B37</f>
        <v>0</v>
      </c>
      <c r="B37" s="44">
        <f>'S2 Maquette'!C37</f>
        <v>0</v>
      </c>
      <c r="C37" s="42">
        <f>'S2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6" customHeight="1">
      <c r="A38" s="85" t="str">
        <f>'S2 Maquette'!B38</f>
        <v xml:space="preserve">UE 3 Gestion de projet </v>
      </c>
      <c r="B38" s="44" t="str">
        <f>'S2 Maquette'!C38</f>
        <v>UE</v>
      </c>
      <c r="C38" s="42">
        <f>'S2 Maquette'!F38</f>
        <v>0</v>
      </c>
      <c r="D38" s="20">
        <v>1</v>
      </c>
      <c r="E38" s="20" t="s">
        <v>253</v>
      </c>
      <c r="F38" s="20"/>
      <c r="G38" s="40" t="s">
        <v>253</v>
      </c>
      <c r="H38" s="40" t="s">
        <v>253</v>
      </c>
      <c r="I38" s="40" t="s">
        <v>253</v>
      </c>
      <c r="J38" s="40"/>
      <c r="K38" s="40" t="s">
        <v>8</v>
      </c>
      <c r="L38" s="40"/>
      <c r="M38" s="40">
        <v>2</v>
      </c>
      <c r="N38" s="40"/>
      <c r="O38" s="40"/>
      <c r="P38" s="40" t="s">
        <v>254</v>
      </c>
      <c r="Q38" s="40"/>
      <c r="R38" s="40"/>
      <c r="S38" s="40" t="s">
        <v>255</v>
      </c>
      <c r="T38" s="45"/>
      <c r="W38"/>
    </row>
    <row r="39" spans="1:23" ht="30.6" customHeight="1">
      <c r="A39" s="85">
        <f>'S2 Maquette'!B39</f>
        <v>0</v>
      </c>
      <c r="B39" s="44">
        <f>'S2 Maquette'!C39</f>
        <v>0</v>
      </c>
      <c r="C39" s="42">
        <f>'S2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>
      <c r="A40" s="85" t="e">
        <f>'S2 Maquette'!#REF!</f>
        <v>#REF!</v>
      </c>
      <c r="B40" s="44" t="e">
        <f>'S2 Maquette'!#REF!</f>
        <v>#REF!</v>
      </c>
      <c r="C40" s="42">
        <f>'S2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85" t="str">
        <f>'S2 Maquette'!B40</f>
        <v>UE 4 Construction et analyse des imaginaires</v>
      </c>
      <c r="B41" s="44" t="str">
        <f>'S2 Maquette'!C40</f>
        <v>UE</v>
      </c>
      <c r="C41" s="42">
        <f>'S2 Maquette'!F41</f>
        <v>0</v>
      </c>
      <c r="D41" s="20">
        <v>1</v>
      </c>
      <c r="E41" s="20" t="s">
        <v>253</v>
      </c>
      <c r="F41" s="20"/>
      <c r="G41" s="40" t="s">
        <v>253</v>
      </c>
      <c r="H41" s="40" t="s">
        <v>253</v>
      </c>
      <c r="I41" s="40" t="s">
        <v>253</v>
      </c>
      <c r="J41" s="40"/>
      <c r="K41" s="40" t="s">
        <v>8</v>
      </c>
      <c r="L41" s="40"/>
      <c r="M41" s="40"/>
      <c r="N41" s="40"/>
      <c r="O41" s="40"/>
      <c r="P41" s="40" t="s">
        <v>254</v>
      </c>
      <c r="Q41" s="40"/>
      <c r="R41" s="40"/>
      <c r="S41" s="40" t="s">
        <v>255</v>
      </c>
      <c r="T41" s="45"/>
      <c r="W41"/>
    </row>
    <row r="42" spans="1:23" ht="30.6" customHeight="1">
      <c r="A42" s="85" t="str">
        <f>'S2 Maquette'!B41</f>
        <v>Fictions à l'écran</v>
      </c>
      <c r="B42" s="44" t="str">
        <f>'S2 Maquette'!C41</f>
        <v>ECUE</v>
      </c>
      <c r="C42" s="42">
        <f>'S2 Maquette'!F42</f>
        <v>0</v>
      </c>
      <c r="D42" s="20">
        <v>1</v>
      </c>
      <c r="E42" s="20" t="s">
        <v>253</v>
      </c>
      <c r="F42" s="20"/>
      <c r="G42" s="40" t="s">
        <v>253</v>
      </c>
      <c r="H42" s="40" t="s">
        <v>253</v>
      </c>
      <c r="I42" s="40" t="s">
        <v>253</v>
      </c>
      <c r="J42" s="40"/>
      <c r="K42" s="40" t="s">
        <v>8</v>
      </c>
      <c r="L42" s="40"/>
      <c r="M42" s="40">
        <v>2</v>
      </c>
      <c r="N42" s="40"/>
      <c r="O42" s="40"/>
      <c r="P42" s="40" t="s">
        <v>254</v>
      </c>
      <c r="Q42" s="40"/>
      <c r="R42" s="40"/>
      <c r="S42" s="40" t="s">
        <v>255</v>
      </c>
      <c r="T42" s="45"/>
      <c r="W42"/>
    </row>
    <row r="43" spans="1:23" ht="30.6" customHeight="1">
      <c r="A43" s="85" t="str">
        <f>'S2 Maquette'!B42</f>
        <v>Initiation à la lecture du geste</v>
      </c>
      <c r="B43" s="44" t="str">
        <f>'S2 Maquette'!C42</f>
        <v>ECUE</v>
      </c>
      <c r="C43" s="42">
        <f>'S2 Maquette'!F43</f>
        <v>0</v>
      </c>
      <c r="D43" s="20">
        <v>1</v>
      </c>
      <c r="E43" s="20" t="s">
        <v>253</v>
      </c>
      <c r="F43" s="20"/>
      <c r="G43" s="40" t="s">
        <v>253</v>
      </c>
      <c r="H43" s="40" t="s">
        <v>253</v>
      </c>
      <c r="I43" s="40" t="s">
        <v>253</v>
      </c>
      <c r="J43" s="40"/>
      <c r="K43" s="40" t="s">
        <v>8</v>
      </c>
      <c r="L43" s="40"/>
      <c r="M43" s="87"/>
      <c r="N43" s="87"/>
      <c r="O43" s="87"/>
      <c r="P43" s="87"/>
      <c r="Q43" s="87"/>
      <c r="R43" s="40"/>
      <c r="S43" s="40" t="s">
        <v>256</v>
      </c>
      <c r="T43" s="45"/>
      <c r="W43"/>
    </row>
    <row r="44" spans="1:23" ht="30.6" customHeight="1">
      <c r="A44" s="85" t="str">
        <f>'S2 Maquette'!B43</f>
        <v>Analyse filmique</v>
      </c>
      <c r="B44" s="44" t="str">
        <f>'S2 Maquette'!C43</f>
        <v>ECUE</v>
      </c>
      <c r="C44" s="42">
        <f>'S2 Maquette'!F44</f>
        <v>0</v>
      </c>
      <c r="D44" s="20">
        <v>1</v>
      </c>
      <c r="E44" s="20" t="s">
        <v>253</v>
      </c>
      <c r="F44" s="20"/>
      <c r="G44" s="40" t="s">
        <v>253</v>
      </c>
      <c r="H44" s="40" t="s">
        <v>253</v>
      </c>
      <c r="I44" s="40" t="s">
        <v>253</v>
      </c>
      <c r="J44" s="40"/>
      <c r="K44" s="40" t="s">
        <v>8</v>
      </c>
      <c r="L44" s="40"/>
      <c r="M44" s="40">
        <v>2</v>
      </c>
      <c r="N44" s="40"/>
      <c r="O44" s="40"/>
      <c r="P44" s="40" t="s">
        <v>254</v>
      </c>
      <c r="Q44" s="40"/>
      <c r="R44" s="40"/>
      <c r="S44" s="40" t="s">
        <v>255</v>
      </c>
      <c r="T44" s="45"/>
      <c r="W44"/>
    </row>
    <row r="45" spans="1:23" ht="30.6" customHeight="1">
      <c r="A45" s="85">
        <f>'S2 Maquette'!B45</f>
        <v>0</v>
      </c>
      <c r="B45" s="44">
        <f>'S2 Maquette'!C45</f>
        <v>0</v>
      </c>
      <c r="C45" s="42">
        <f>'S2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85">
        <f>'S2 Maquette'!B46</f>
        <v>0</v>
      </c>
      <c r="B46" s="44">
        <f>'S2 Maquette'!C46</f>
        <v>0</v>
      </c>
      <c r="C46" s="42">
        <f>'S2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85">
        <f>'S2 Maquette'!B47</f>
        <v>0</v>
      </c>
      <c r="B47" s="44">
        <f>'S2 Maquette'!C47</f>
        <v>0</v>
      </c>
      <c r="C47" s="42">
        <f>'S2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85">
        <f>'S2 Maquette'!B48</f>
        <v>0</v>
      </c>
      <c r="B48" s="44">
        <f>'S2 Maquette'!C48</f>
        <v>0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85">
        <f>'S2 Maquette'!B49</f>
        <v>0</v>
      </c>
      <c r="B49" s="44">
        <f>'S2 Maquette'!C49</f>
        <v>0</v>
      </c>
      <c r="C49" s="42">
        <f>'S2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85">
        <f>'S2 Maquette'!B50</f>
        <v>0</v>
      </c>
      <c r="B50" s="44">
        <f>'S2 Maquette'!C50</f>
        <v>0</v>
      </c>
      <c r="C50" s="42">
        <f>'S2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85">
        <f>'S2 Maquette'!B51</f>
        <v>0</v>
      </c>
      <c r="B51" s="44">
        <f>'S2 Maquette'!C51</f>
        <v>0</v>
      </c>
      <c r="C51" s="42">
        <f>'S2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85">
        <f>'S2 Maquette'!B52</f>
        <v>0</v>
      </c>
      <c r="B52" s="44">
        <f>'S2 Maquette'!C52</f>
        <v>0</v>
      </c>
      <c r="C52" s="42">
        <f>'S2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85">
        <f>'S2 Maquette'!B53</f>
        <v>0</v>
      </c>
      <c r="B53" s="44">
        <f>'S2 Maquette'!C53</f>
        <v>0</v>
      </c>
      <c r="C53" s="42">
        <f>'S2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85">
        <f>'S2 Maquette'!B54</f>
        <v>0</v>
      </c>
      <c r="B54" s="44">
        <f>'S2 Maquette'!C54</f>
        <v>0</v>
      </c>
      <c r="C54" s="42">
        <f>'S2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85">
        <f>'S2 Maquette'!B55</f>
        <v>0</v>
      </c>
      <c r="B55" s="44">
        <f>'S2 Maquette'!C55</f>
        <v>0</v>
      </c>
      <c r="C55" s="42">
        <f>'S2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85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85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85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85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85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85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85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85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85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85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85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85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85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85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85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85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85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85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85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85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85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85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85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85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85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85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85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85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85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85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85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85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85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85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85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85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85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85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85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85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85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85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85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85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85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85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85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85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85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85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85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85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85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85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85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85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85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85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85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85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85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85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85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85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85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85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85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85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85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85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85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85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85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85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85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85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85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85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85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85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85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85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85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85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85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85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85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85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85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85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85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85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85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85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85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85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85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85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85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85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85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85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85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85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85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85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85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85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85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85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85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85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85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85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85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85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85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85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85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85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85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85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85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85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85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85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85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85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85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85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85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85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85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85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85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85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85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85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85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85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85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85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85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85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85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85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85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85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85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85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85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85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85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85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85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85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85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85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85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85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85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85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85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85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85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85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85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85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85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85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85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85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85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85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85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85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85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85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85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85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85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85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85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85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85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85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85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85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85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85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85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85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85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85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85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85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85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85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85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85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85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85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85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85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85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85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85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85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85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85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85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85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85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85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85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85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85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85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85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85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85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85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85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85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85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85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85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85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85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85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85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85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85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85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85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85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85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85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85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85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85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85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85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85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85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75" priority="7">
      <formula>$C1="Parcours Pédagogique"</formula>
    </cfRule>
    <cfRule type="expression" dxfId="74" priority="8">
      <formula>$C1="BLOC"</formula>
    </cfRule>
    <cfRule type="expression" dxfId="73" priority="9">
      <formula>$C1="OPTION"</formula>
    </cfRule>
  </conditionalFormatting>
  <conditionalFormatting sqref="A18:S300 T18">
    <cfRule type="expression" dxfId="72" priority="14">
      <formula>$C18="Modification MCC"</formula>
    </cfRule>
  </conditionalFormatting>
  <conditionalFormatting sqref="B1:S7 C8:S9 C10 E10 J10:S11 B12:M12 P12 B13:L13 B14:N14 P14:S17 B15:M17 B301:S999">
    <cfRule type="expression" dxfId="71" priority="11">
      <formula>$D1="Modification"</formula>
    </cfRule>
    <cfRule type="expression" dxfId="70" priority="12">
      <formula>$D1="Création"</formula>
    </cfRule>
    <cfRule type="expression" dxfId="69" priority="13">
      <formula>$D1="Fermeture"</formula>
    </cfRule>
  </conditionalFormatting>
  <conditionalFormatting sqref="B1:S7 C8:S9 J10:S11 B12:M12 B13:L13 B14:N14 B15:M17 B301:S999 P14:S17 C10 E10 P12">
    <cfRule type="expression" dxfId="68" priority="10">
      <formula>$D1="Modification MCC"</formula>
    </cfRule>
  </conditionalFormatting>
  <conditionalFormatting sqref="C1:S9 C10 E10 J10:S11 C12:S1001">
    <cfRule type="expression" dxfId="67" priority="1">
      <formula>$B1="Option"</formula>
    </cfRule>
  </conditionalFormatting>
  <conditionalFormatting sqref="J1:J1001">
    <cfRule type="expression" dxfId="66" priority="5">
      <formula>$I1="NON"</formula>
    </cfRule>
  </conditionalFormatting>
  <conditionalFormatting sqref="L18:L300">
    <cfRule type="expression" dxfId="65" priority="19">
      <formula>$K18="CCI (CC Intégral)"</formula>
    </cfRule>
  </conditionalFormatting>
  <conditionalFormatting sqref="M1:M1001 L18:L300">
    <cfRule type="expression" dxfId="64" priority="18">
      <formula>$K1="CT (Contrôle terminal)"</formula>
    </cfRule>
  </conditionalFormatting>
  <conditionalFormatting sqref="N1:O1001">
    <cfRule type="expression" dxfId="63" priority="4">
      <formula>$K1="CCI (CC Intégral)"</formula>
    </cfRule>
  </conditionalFormatting>
  <conditionalFormatting sqref="Q1:R1001">
    <cfRule type="expression" dxfId="62" priority="3">
      <formula>$P1="Autres"</formula>
    </cfRule>
  </conditionalFormatting>
  <conditionalFormatting sqref="S1:S1001 T18">
    <cfRule type="expression" dxfId="61" priority="2">
      <formula>$P1="CT (Contrôle terminal)"</formula>
    </cfRule>
  </conditionalFormatting>
  <conditionalFormatting sqref="T18 A18:S300">
    <cfRule type="expression" dxfId="60" priority="15">
      <formula>$C18="Modification"</formula>
    </cfRule>
    <cfRule type="expression" dxfId="59" priority="16">
      <formula>$C18="Création"</formula>
    </cfRule>
    <cfRule type="expression" dxfId="58" priority="17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zoomScale="55" zoomScaleNormal="55" zoomScalePageLayoutView="55" workbookViewId="0">
      <pane ySplit="18" topLeftCell="A30" activePane="bottomLeft" state="frozen"/>
      <selection pane="bottomLeft" activeCell="O35" sqref="O35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>
      <c r="A7" s="133" t="s">
        <v>227</v>
      </c>
      <c r="B7" s="130" t="str">
        <f>'Fiche Générale'!B3</f>
        <v>Portail_LLAC</v>
      </c>
      <c r="C7" s="156" t="s">
        <v>181</v>
      </c>
      <c r="D7" s="133"/>
      <c r="E7" s="140" t="str">
        <f>'Fiche Générale'!B4</f>
        <v>Humanités</v>
      </c>
      <c r="F7" s="141"/>
      <c r="G7" s="133" t="s">
        <v>229</v>
      </c>
      <c r="H7" s="155">
        <f>'Fiche Générale'!B5</f>
        <v>0</v>
      </c>
      <c r="I7" s="155"/>
      <c r="J7" s="155"/>
    </row>
    <row r="8" spans="1:10" ht="18" customHeight="1">
      <c r="A8" s="133"/>
      <c r="B8" s="130"/>
      <c r="C8" s="156"/>
      <c r="D8" s="133"/>
      <c r="E8" s="142"/>
      <c r="F8" s="143"/>
      <c r="G8" s="133"/>
      <c r="H8" s="155"/>
      <c r="I8" s="155"/>
      <c r="J8" s="155"/>
    </row>
    <row r="9" spans="1:10" ht="18" customHeight="1">
      <c r="A9" s="133"/>
      <c r="B9" s="130"/>
      <c r="C9" s="156"/>
      <c r="D9" s="133"/>
      <c r="E9" s="144"/>
      <c r="F9" s="145"/>
      <c r="G9" s="133"/>
      <c r="H9" s="155"/>
      <c r="I9" s="155"/>
      <c r="J9" s="155"/>
    </row>
    <row r="10" spans="1:10" ht="18" customHeight="1">
      <c r="A10" s="133"/>
      <c r="B10" s="130"/>
      <c r="C10" s="147" t="s">
        <v>183</v>
      </c>
      <c r="D10" s="147"/>
      <c r="E10" s="148" t="str">
        <f>'Fiche Générale'!B9</f>
        <v>Arts et Métiers de l'Image</v>
      </c>
      <c r="F10" s="149"/>
      <c r="G10" s="149"/>
      <c r="H10" s="149"/>
      <c r="I10" s="149"/>
      <c r="J10" s="150"/>
    </row>
    <row r="11" spans="1:10" ht="18" customHeight="1">
      <c r="A11" s="133"/>
      <c r="B11" s="130"/>
      <c r="C11" s="147"/>
      <c r="D11" s="147"/>
      <c r="E11" s="151"/>
      <c r="F11" s="152"/>
      <c r="G11" s="152"/>
      <c r="H11" s="152"/>
      <c r="I11" s="152"/>
      <c r="J11" s="153"/>
    </row>
    <row r="13" spans="1:10">
      <c r="A13" s="122" t="s">
        <v>184</v>
      </c>
      <c r="B13" s="92" t="s">
        <v>272</v>
      </c>
      <c r="C13" s="122" t="s">
        <v>186</v>
      </c>
      <c r="D13" s="122"/>
      <c r="E13" s="122"/>
      <c r="F13" s="122"/>
      <c r="G13" s="122" t="s">
        <v>273</v>
      </c>
      <c r="H13" s="88">
        <f>Calcul!G7</f>
        <v>260</v>
      </c>
      <c r="I13" s="88"/>
    </row>
    <row r="14" spans="1:10">
      <c r="A14" s="122"/>
      <c r="B14" s="95"/>
      <c r="C14" s="122"/>
      <c r="D14" s="122"/>
      <c r="E14" s="122"/>
      <c r="F14" s="122"/>
      <c r="G14" s="122"/>
      <c r="H14" s="88"/>
      <c r="I14" s="88"/>
    </row>
    <row r="15" spans="1:10">
      <c r="A15" s="122" t="s">
        <v>188</v>
      </c>
      <c r="B15" s="92" t="s">
        <v>145</v>
      </c>
      <c r="C15" s="126" t="s">
        <v>189</v>
      </c>
      <c r="D15" s="127"/>
      <c r="E15" s="122"/>
      <c r="F15" s="122"/>
      <c r="G15" s="122" t="s">
        <v>274</v>
      </c>
      <c r="H15" s="88">
        <f>Calcul!G20</f>
        <v>186</v>
      </c>
      <c r="I15" s="88"/>
    </row>
    <row r="16" spans="1:10">
      <c r="A16" s="122"/>
      <c r="B16" s="95"/>
      <c r="C16" s="128"/>
      <c r="D16" s="129"/>
      <c r="E16" s="122"/>
      <c r="F16" s="122"/>
      <c r="G16" s="122"/>
      <c r="H16" s="88"/>
      <c r="I16" s="88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191</v>
      </c>
      <c r="B18" s="3" t="s">
        <v>192</v>
      </c>
      <c r="C18" s="3" t="s">
        <v>3</v>
      </c>
      <c r="D18" s="3" t="s">
        <v>193</v>
      </c>
      <c r="E18" s="3" t="s">
        <v>6</v>
      </c>
      <c r="F18" s="3" t="s">
        <v>5</v>
      </c>
      <c r="G18" s="3" t="s">
        <v>194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195</v>
      </c>
      <c r="M18" s="3" t="s">
        <v>4</v>
      </c>
      <c r="N18" s="3" t="s">
        <v>196</v>
      </c>
      <c r="O18" s="4" t="s">
        <v>197</v>
      </c>
    </row>
    <row r="19" spans="1:15" ht="43.35" customHeight="1">
      <c r="A19" s="54">
        <v>0</v>
      </c>
      <c r="B19" s="52" t="s">
        <v>275</v>
      </c>
      <c r="C19" s="54" t="s">
        <v>11</v>
      </c>
      <c r="D19" s="54">
        <v>6</v>
      </c>
      <c r="E19" s="69"/>
      <c r="F19" s="69"/>
      <c r="G19" s="69"/>
      <c r="H19" s="70"/>
      <c r="I19" s="70"/>
      <c r="J19" s="70"/>
      <c r="K19" s="70"/>
      <c r="L19" s="70"/>
      <c r="M19" s="70"/>
      <c r="N19" s="69"/>
      <c r="O19" s="36"/>
    </row>
    <row r="20" spans="1:15" ht="43.35" customHeight="1">
      <c r="A20" s="54" t="s">
        <v>199</v>
      </c>
      <c r="B20" s="52" t="s">
        <v>276</v>
      </c>
      <c r="C20" s="54" t="s">
        <v>19</v>
      </c>
      <c r="D20" s="70"/>
      <c r="E20" s="69"/>
      <c r="F20" s="69"/>
      <c r="G20" s="69"/>
      <c r="H20" s="70"/>
      <c r="I20" s="70"/>
      <c r="J20" s="70"/>
      <c r="K20" s="70"/>
      <c r="L20" s="70"/>
      <c r="M20" s="70"/>
      <c r="N20" s="69"/>
      <c r="O20" s="36"/>
    </row>
    <row r="21" spans="1:15" ht="43.35" customHeight="1">
      <c r="A21" s="54" t="s">
        <v>201</v>
      </c>
      <c r="B21" s="52" t="s">
        <v>277</v>
      </c>
      <c r="C21" s="54" t="s">
        <v>19</v>
      </c>
      <c r="D21" s="70"/>
      <c r="E21" s="69"/>
      <c r="F21" s="69"/>
      <c r="G21" s="69"/>
      <c r="H21" s="70"/>
      <c r="I21" s="70"/>
      <c r="J21" s="70"/>
      <c r="K21" s="70"/>
      <c r="L21" s="70"/>
      <c r="M21" s="70"/>
      <c r="N21" s="69"/>
      <c r="O21" s="36"/>
    </row>
    <row r="22" spans="1:15" ht="43.35" customHeight="1">
      <c r="A22" s="54" t="s">
        <v>203</v>
      </c>
      <c r="B22" s="53" t="s">
        <v>278</v>
      </c>
      <c r="C22" s="54" t="s">
        <v>19</v>
      </c>
      <c r="D22" s="70"/>
      <c r="E22" s="69"/>
      <c r="F22" s="69"/>
      <c r="G22" s="69"/>
      <c r="H22" s="70"/>
      <c r="I22" s="70"/>
      <c r="J22" s="70"/>
      <c r="K22" s="70"/>
      <c r="L22" s="70"/>
      <c r="M22" s="70"/>
      <c r="N22" s="69"/>
      <c r="O22" s="36"/>
    </row>
    <row r="23" spans="1:15" ht="43.35" customHeight="1">
      <c r="A23" s="56"/>
      <c r="B23" s="53" t="s">
        <v>205</v>
      </c>
      <c r="C23" s="54" t="s">
        <v>29</v>
      </c>
      <c r="D23" s="70"/>
      <c r="E23" s="69"/>
      <c r="F23" s="69"/>
      <c r="G23" s="69"/>
      <c r="H23" s="70"/>
      <c r="I23" s="70"/>
      <c r="J23" s="70"/>
      <c r="K23" s="70"/>
      <c r="L23" s="70"/>
      <c r="M23" s="70"/>
      <c r="N23" s="69"/>
      <c r="O23" s="36"/>
    </row>
    <row r="24" spans="1:15" ht="43.35" customHeight="1">
      <c r="A24" s="54" t="s">
        <v>206</v>
      </c>
      <c r="B24" s="53" t="s">
        <v>279</v>
      </c>
      <c r="C24" s="54" t="s">
        <v>19</v>
      </c>
      <c r="D24" s="70"/>
      <c r="E24" s="69"/>
      <c r="F24" s="69"/>
      <c r="G24" s="69"/>
      <c r="H24" s="70"/>
      <c r="I24" s="70"/>
      <c r="J24" s="70"/>
      <c r="K24" s="70"/>
      <c r="L24" s="70"/>
      <c r="M24" s="70"/>
      <c r="N24" s="69"/>
      <c r="O24" s="36"/>
    </row>
    <row r="25" spans="1:15" ht="43.35" customHeight="1">
      <c r="A25" s="54" t="s">
        <v>208</v>
      </c>
      <c r="B25" s="53" t="s">
        <v>209</v>
      </c>
      <c r="C25" s="54" t="s">
        <v>19</v>
      </c>
      <c r="D25" s="70"/>
      <c r="E25" s="69"/>
      <c r="F25" s="69"/>
      <c r="G25" s="69"/>
      <c r="H25" s="70"/>
      <c r="I25" s="70"/>
      <c r="J25" s="70"/>
      <c r="K25" s="70"/>
      <c r="L25" s="70"/>
      <c r="M25" s="70"/>
      <c r="N25" s="69"/>
      <c r="O25" s="36"/>
    </row>
    <row r="26" spans="1:15" ht="43.35" customHeight="1">
      <c r="A26" s="54" t="s">
        <v>210</v>
      </c>
      <c r="B26" s="53" t="s">
        <v>211</v>
      </c>
      <c r="C26" s="54" t="s">
        <v>19</v>
      </c>
      <c r="D26" s="70"/>
      <c r="E26" s="69"/>
      <c r="F26" s="69"/>
      <c r="G26" s="69"/>
      <c r="H26" s="70"/>
      <c r="I26" s="70"/>
      <c r="J26" s="70"/>
      <c r="K26" s="70"/>
      <c r="L26" s="70"/>
      <c r="M26" s="70"/>
      <c r="N26" s="69"/>
      <c r="O26" s="36"/>
    </row>
    <row r="27" spans="1:15" ht="43.35" customHeight="1">
      <c r="A27" s="23"/>
      <c r="B27" s="71" t="s">
        <v>212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/>
      <c r="B28" s="73" t="s">
        <v>213</v>
      </c>
      <c r="C28" s="20" t="s">
        <v>19</v>
      </c>
      <c r="D28" s="20"/>
      <c r="E28" s="5"/>
      <c r="F28" s="5"/>
      <c r="G28" s="5"/>
      <c r="H28" s="20"/>
      <c r="I28" s="81">
        <v>20</v>
      </c>
      <c r="J28" s="73"/>
      <c r="K28" s="20"/>
      <c r="L28" s="20"/>
      <c r="M28" s="20" t="s">
        <v>12</v>
      </c>
      <c r="N28" s="5"/>
      <c r="O28" s="5"/>
    </row>
    <row r="29" spans="1:15" ht="43.35" customHeight="1">
      <c r="A29" s="23"/>
      <c r="B29" s="72" t="s">
        <v>280</v>
      </c>
      <c r="C29" s="20" t="s">
        <v>19</v>
      </c>
      <c r="D29" s="20"/>
      <c r="E29" s="5"/>
      <c r="F29" s="5"/>
      <c r="G29" s="5"/>
      <c r="H29" s="20"/>
      <c r="I29" s="82">
        <v>16</v>
      </c>
      <c r="J29" s="72"/>
      <c r="K29" s="20"/>
      <c r="L29" s="20"/>
      <c r="M29" s="20" t="s">
        <v>12</v>
      </c>
      <c r="N29" s="5"/>
      <c r="O29" s="5"/>
    </row>
    <row r="30" spans="1:15" ht="43.35" customHeight="1">
      <c r="A30" s="23"/>
      <c r="B30" s="74" t="s">
        <v>281</v>
      </c>
      <c r="C30" s="20" t="s">
        <v>19</v>
      </c>
      <c r="D30" s="20"/>
      <c r="E30" s="5"/>
      <c r="F30" s="5"/>
      <c r="G30" s="5"/>
      <c r="H30" s="20"/>
      <c r="I30" s="82">
        <v>12</v>
      </c>
      <c r="J30" s="72"/>
      <c r="K30" s="20"/>
      <c r="L30" s="20"/>
      <c r="M30" s="20" t="s">
        <v>12</v>
      </c>
      <c r="N30" s="5"/>
      <c r="O30" s="5"/>
    </row>
    <row r="31" spans="1:15" ht="43.35" customHeight="1">
      <c r="A31" s="23"/>
      <c r="B31" s="73" t="s">
        <v>215</v>
      </c>
      <c r="C31" s="20" t="s">
        <v>19</v>
      </c>
      <c r="D31" s="20"/>
      <c r="E31" s="5"/>
      <c r="F31" s="5"/>
      <c r="G31" s="5"/>
      <c r="H31" s="20"/>
      <c r="I31" s="81"/>
      <c r="J31" s="73">
        <v>20</v>
      </c>
      <c r="K31" s="20"/>
      <c r="L31" s="20"/>
      <c r="M31" s="20" t="s">
        <v>20</v>
      </c>
      <c r="N31" s="5" t="s">
        <v>282</v>
      </c>
      <c r="O31" s="5"/>
    </row>
    <row r="32" spans="1:15" ht="43.35" customHeight="1">
      <c r="A32" s="23"/>
      <c r="B32" s="71"/>
      <c r="C32" s="20"/>
      <c r="D32" s="20"/>
      <c r="E32" s="5"/>
      <c r="F32" s="5"/>
      <c r="G32" s="5"/>
      <c r="H32" s="20"/>
      <c r="I32" s="82"/>
      <c r="J32" s="72"/>
      <c r="K32" s="20"/>
      <c r="L32" s="20"/>
      <c r="M32" s="20"/>
      <c r="N32" s="5"/>
      <c r="O32" s="5"/>
    </row>
    <row r="33" spans="1:15" ht="43.35" customHeight="1">
      <c r="A33" s="23"/>
      <c r="B33" s="71" t="s">
        <v>283</v>
      </c>
      <c r="C33" s="20" t="s">
        <v>11</v>
      </c>
      <c r="D33" s="20">
        <v>6</v>
      </c>
      <c r="E33" s="5"/>
      <c r="F33" s="5"/>
      <c r="G33" s="5"/>
      <c r="H33" s="20"/>
      <c r="I33" s="82"/>
      <c r="J33" s="72"/>
      <c r="K33" s="20"/>
      <c r="L33" s="20"/>
      <c r="M33" s="20"/>
      <c r="N33" s="5"/>
      <c r="O33" s="5"/>
    </row>
    <row r="34" spans="1:15" ht="43.35" customHeight="1">
      <c r="A34" s="23"/>
      <c r="B34" s="72" t="s">
        <v>284</v>
      </c>
      <c r="C34" s="20" t="s">
        <v>19</v>
      </c>
      <c r="D34" s="20"/>
      <c r="E34" s="5"/>
      <c r="F34" s="5"/>
      <c r="G34" s="5"/>
      <c r="H34" s="20"/>
      <c r="I34" s="82"/>
      <c r="J34" s="72">
        <v>18</v>
      </c>
      <c r="K34" s="20"/>
      <c r="L34" s="20"/>
      <c r="M34" s="20" t="s">
        <v>12</v>
      </c>
      <c r="N34" s="5"/>
      <c r="O34" s="5"/>
    </row>
    <row r="35" spans="1:15" ht="43.35" customHeight="1">
      <c r="A35" s="23"/>
      <c r="B35" s="72" t="s">
        <v>285</v>
      </c>
      <c r="C35" s="20" t="s">
        <v>19</v>
      </c>
      <c r="D35" s="20"/>
      <c r="E35" s="5"/>
      <c r="F35" s="5"/>
      <c r="G35" s="5"/>
      <c r="H35" s="20"/>
      <c r="I35" s="82"/>
      <c r="J35" s="72">
        <v>54</v>
      </c>
      <c r="K35" s="20"/>
      <c r="L35" s="20"/>
      <c r="M35" s="20" t="s">
        <v>20</v>
      </c>
      <c r="N35" s="5" t="s">
        <v>282</v>
      </c>
      <c r="O35" s="5" t="s">
        <v>286</v>
      </c>
    </row>
    <row r="36" spans="1:15" ht="43.35" customHeight="1">
      <c r="A36" s="23"/>
      <c r="B36" s="72" t="s">
        <v>287</v>
      </c>
      <c r="C36" s="20" t="s">
        <v>19</v>
      </c>
      <c r="D36" s="20"/>
      <c r="E36" s="5"/>
      <c r="F36" s="5"/>
      <c r="G36" s="5"/>
      <c r="H36" s="20"/>
      <c r="I36" s="82"/>
      <c r="J36" s="72">
        <v>18</v>
      </c>
      <c r="K36" s="20"/>
      <c r="L36" s="20"/>
      <c r="M36" s="20" t="s">
        <v>12</v>
      </c>
      <c r="N36" s="5"/>
      <c r="O36" s="5"/>
    </row>
    <row r="37" spans="1:15" ht="43.35" customHeight="1">
      <c r="A37" s="23"/>
      <c r="B37" s="71"/>
      <c r="C37" s="20"/>
      <c r="D37" s="20"/>
      <c r="E37" s="5"/>
      <c r="F37" s="5"/>
      <c r="G37" s="5"/>
      <c r="H37" s="20"/>
      <c r="I37" s="82"/>
      <c r="J37" s="72"/>
      <c r="K37" s="20"/>
      <c r="L37" s="20"/>
      <c r="M37" s="20"/>
      <c r="N37" s="5"/>
      <c r="O37" s="5"/>
    </row>
    <row r="38" spans="1:15" ht="43.35" customHeight="1">
      <c r="A38" s="23"/>
      <c r="B38" s="71" t="s">
        <v>288</v>
      </c>
      <c r="C38" s="20" t="s">
        <v>11</v>
      </c>
      <c r="D38" s="20">
        <v>6</v>
      </c>
      <c r="E38" s="5"/>
      <c r="F38" s="5"/>
      <c r="G38" s="5"/>
      <c r="H38" s="20"/>
      <c r="I38" s="82"/>
      <c r="J38" s="72">
        <v>20</v>
      </c>
      <c r="K38" s="20"/>
      <c r="L38" s="20"/>
      <c r="M38" s="20" t="s">
        <v>12</v>
      </c>
      <c r="N38" s="5"/>
      <c r="O38" s="5"/>
    </row>
    <row r="39" spans="1:15" ht="43.35" customHeight="1">
      <c r="A39" s="23"/>
      <c r="B39" s="71"/>
      <c r="C39" s="20"/>
      <c r="D39" s="20"/>
      <c r="E39" s="5"/>
      <c r="F39" s="5"/>
      <c r="G39" s="5"/>
      <c r="H39" s="20"/>
      <c r="I39" s="82"/>
      <c r="J39" s="72"/>
      <c r="K39" s="20"/>
      <c r="L39" s="20"/>
      <c r="M39" s="20"/>
      <c r="N39" s="5"/>
      <c r="O39" s="5"/>
    </row>
    <row r="40" spans="1:15" ht="43.35" customHeight="1">
      <c r="A40" s="23"/>
      <c r="B40" s="71" t="s">
        <v>224</v>
      </c>
      <c r="C40" s="20" t="s">
        <v>11</v>
      </c>
      <c r="D40" s="20">
        <v>6</v>
      </c>
      <c r="E40" s="5"/>
      <c r="F40" s="5"/>
      <c r="G40" s="5"/>
      <c r="H40" s="20"/>
      <c r="I40" s="82"/>
      <c r="J40" s="72"/>
      <c r="K40" s="20"/>
      <c r="L40" s="20"/>
      <c r="M40" s="20"/>
      <c r="N40" s="5"/>
      <c r="O40" s="5"/>
    </row>
    <row r="41" spans="1:15" ht="43.35" customHeight="1">
      <c r="A41" s="23"/>
      <c r="B41" s="73" t="s">
        <v>289</v>
      </c>
      <c r="C41" s="20" t="s">
        <v>19</v>
      </c>
      <c r="D41" s="20"/>
      <c r="E41" s="5"/>
      <c r="F41" s="5"/>
      <c r="G41" s="5"/>
      <c r="H41" s="20"/>
      <c r="I41" s="81"/>
      <c r="J41" s="73">
        <v>18</v>
      </c>
      <c r="K41" s="20"/>
      <c r="L41" s="20"/>
      <c r="M41" s="20" t="s">
        <v>12</v>
      </c>
      <c r="N41" s="5"/>
      <c r="O41" s="5"/>
    </row>
    <row r="42" spans="1:15" ht="43.35" customHeight="1">
      <c r="A42" s="23"/>
      <c r="B42" s="80" t="s">
        <v>290</v>
      </c>
      <c r="C42" s="20" t="s">
        <v>19</v>
      </c>
      <c r="D42" s="20"/>
      <c r="E42" s="5"/>
      <c r="F42" s="5"/>
      <c r="G42" s="5"/>
      <c r="H42" s="20"/>
      <c r="I42" s="72"/>
      <c r="J42" s="72">
        <v>20</v>
      </c>
      <c r="K42" s="20"/>
      <c r="L42" s="20"/>
      <c r="M42" s="20" t="s">
        <v>12</v>
      </c>
      <c r="N42" s="5"/>
      <c r="O42" s="5"/>
    </row>
    <row r="43" spans="1:15" ht="43.35" customHeight="1">
      <c r="A43" s="24"/>
      <c r="B43" s="80" t="s">
        <v>291</v>
      </c>
      <c r="C43" s="20" t="s">
        <v>19</v>
      </c>
      <c r="D43" s="10"/>
      <c r="E43" s="6"/>
      <c r="F43" s="6"/>
      <c r="G43" s="6"/>
      <c r="H43" s="10"/>
      <c r="I43" s="72"/>
      <c r="J43" s="72">
        <v>20</v>
      </c>
      <c r="K43" s="20"/>
      <c r="L43" s="20"/>
      <c r="M43" s="20" t="s">
        <v>12</v>
      </c>
      <c r="N43" s="6"/>
      <c r="O43" s="6"/>
    </row>
    <row r="44" spans="1:15" ht="43.35" customHeight="1">
      <c r="A44" s="24"/>
      <c r="B44" s="26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6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6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6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6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6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6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7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6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6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6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6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6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6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6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6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6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6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6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6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6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6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6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6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6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6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6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6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6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6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6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6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6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6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6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6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6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6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6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6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6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6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6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6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6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6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6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6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6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6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6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6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6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6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6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6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6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6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6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6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6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6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6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6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6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6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6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6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6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6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6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6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6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6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6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6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6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6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6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6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6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6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6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6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6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6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6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6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6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6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6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6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6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6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6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6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6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6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6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6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6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6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6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6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6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6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6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6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6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6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6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6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6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6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6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6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6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6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6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6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6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6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6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6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6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6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6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6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6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6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6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6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6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6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6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6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6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6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6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6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6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6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6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6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6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6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6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6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6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6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6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6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6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6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6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6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6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6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6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6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6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6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6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6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6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6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6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6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6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6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6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6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6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6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6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6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6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6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6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6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6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6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6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6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6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6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6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6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6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6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6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6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6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6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6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6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6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6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6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6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6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6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6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6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6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6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6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6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6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6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6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6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6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6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6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6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6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6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6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6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6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6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6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6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6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6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6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6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6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6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6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6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6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6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6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6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6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6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6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6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6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6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6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6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6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6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6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6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6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6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6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6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6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6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6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6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6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 G12:N1001">
    <cfRule type="expression" dxfId="57" priority="7">
      <formula>$C1="Option"</formula>
    </cfRule>
  </conditionalFormatting>
  <conditionalFormatting sqref="A1:O7 C8:O9 C10 E10 K10:O11 A12:O12 A13:H13 J13:O16 A14:F14 A15:H15 A16:F16 A17:O21 C22:O25 A22:A26 A26:O999">
    <cfRule type="expression" dxfId="56" priority="11">
      <formula>$F1="Modification"</formula>
    </cfRule>
    <cfRule type="expression" dxfId="55" priority="12">
      <formula>$F1="Création"</formula>
    </cfRule>
  </conditionalFormatting>
  <conditionalFormatting sqref="A1:O7 C8:O9 K10:O11 A12:O12 J13:O16 A17:O21 C22:O25 E10 A13:H13 A14:F14 A15:H15 A16:F16 A22:A26 C10 A26:O999">
    <cfRule type="expression" dxfId="54" priority="10">
      <formula>$F1="Fermeture"</formula>
    </cfRule>
  </conditionalFormatting>
  <conditionalFormatting sqref="B22:B26">
    <cfRule type="expression" dxfId="53" priority="1">
      <formula>$F22="Fermeture"</formula>
    </cfRule>
    <cfRule type="expression" dxfId="52" priority="2">
      <formula>$F22="Modification"</formula>
    </cfRule>
    <cfRule type="expression" dxfId="51" priority="3">
      <formula>$F22="Création"</formula>
    </cfRule>
  </conditionalFormatting>
  <conditionalFormatting sqref="N1:N999">
    <cfRule type="expression" dxfId="50" priority="9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zoomScale="70" zoomScaleNormal="70" zoomScalePageLayoutView="70" workbookViewId="0">
      <pane ySplit="18" topLeftCell="A32" activePane="bottomLeft" state="frozen"/>
      <selection pane="bottomLeft" activeCell="A7" sqref="A1:A1048576"/>
      <selection activeCell="D25" sqref="D25"/>
    </sheetView>
  </sheetViews>
  <sheetFormatPr defaultColWidth="11.42578125" defaultRowHeight="15"/>
  <cols>
    <col min="1" max="1" width="39" style="38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1"/>
  </cols>
  <sheetData>
    <row r="1" spans="1:19">
      <c r="A1" s="131"/>
      <c r="B1" s="131"/>
      <c r="C1" s="131"/>
      <c r="D1" s="131"/>
      <c r="E1" s="131"/>
      <c r="F1" s="131"/>
      <c r="G1" s="131"/>
      <c r="H1" s="131"/>
      <c r="I1" s="131"/>
      <c r="J1" s="34"/>
    </row>
    <row r="2" spans="1:19">
      <c r="A2" s="131"/>
      <c r="B2" s="131"/>
      <c r="C2" s="131"/>
      <c r="D2" s="131"/>
      <c r="E2" s="131"/>
      <c r="F2" s="131"/>
      <c r="G2" s="131"/>
      <c r="H2" s="131"/>
      <c r="I2" s="131"/>
      <c r="J2" s="34"/>
    </row>
    <row r="3" spans="1:19">
      <c r="A3" s="131"/>
      <c r="B3" s="131"/>
      <c r="C3" s="131"/>
      <c r="D3" s="131"/>
      <c r="E3" s="131"/>
      <c r="F3" s="131"/>
      <c r="G3" s="131"/>
      <c r="H3" s="131"/>
      <c r="I3" s="131"/>
      <c r="J3" s="34"/>
    </row>
    <row r="4" spans="1:19">
      <c r="A4" s="131"/>
      <c r="B4" s="131"/>
      <c r="C4" s="131"/>
      <c r="D4" s="131"/>
      <c r="E4" s="131"/>
      <c r="F4" s="131"/>
      <c r="G4" s="131"/>
      <c r="H4" s="131"/>
      <c r="I4" s="131"/>
      <c r="J4" s="34"/>
    </row>
    <row r="5" spans="1:19">
      <c r="A5" s="131"/>
      <c r="B5" s="131"/>
      <c r="C5" s="131"/>
      <c r="D5" s="131"/>
      <c r="E5" s="131"/>
      <c r="F5" s="131"/>
      <c r="G5" s="131"/>
      <c r="H5" s="131"/>
      <c r="I5" s="131"/>
      <c r="J5" s="34"/>
    </row>
    <row r="6" spans="1:19">
      <c r="A6" s="131"/>
      <c r="B6" s="131"/>
      <c r="C6" s="131"/>
      <c r="D6" s="131"/>
      <c r="E6" s="131"/>
      <c r="F6" s="131"/>
      <c r="G6" s="131"/>
      <c r="H6" s="131"/>
      <c r="I6" s="131"/>
      <c r="J6" s="34"/>
    </row>
    <row r="7" spans="1:19" ht="14.45" customHeight="1">
      <c r="A7" s="179" t="s">
        <v>227</v>
      </c>
      <c r="B7" s="130" t="str">
        <f>'Fiche Générale'!B3</f>
        <v>Portail_LLAC</v>
      </c>
      <c r="C7" s="133" t="s">
        <v>228</v>
      </c>
      <c r="D7" s="133"/>
      <c r="E7" s="154" t="str">
        <f>'Fiche Générale'!B4</f>
        <v>Humanités</v>
      </c>
      <c r="F7" s="130"/>
      <c r="G7" s="133" t="s">
        <v>229</v>
      </c>
      <c r="H7" s="155">
        <f>'Fiche Générale'!B5</f>
        <v>0</v>
      </c>
      <c r="I7" s="155"/>
      <c r="J7" s="35"/>
      <c r="K7" s="19"/>
    </row>
    <row r="8" spans="1:19" ht="14.45" customHeight="1">
      <c r="A8" s="179"/>
      <c r="B8" s="130"/>
      <c r="C8" s="133"/>
      <c r="D8" s="133"/>
      <c r="E8" s="154"/>
      <c r="F8" s="130"/>
      <c r="G8" s="133"/>
      <c r="H8" s="155"/>
      <c r="I8" s="155"/>
      <c r="J8" s="35"/>
      <c r="K8" s="19"/>
    </row>
    <row r="9" spans="1:19" ht="14.45" customHeight="1">
      <c r="A9" s="179"/>
      <c r="B9" s="130"/>
      <c r="C9" s="133"/>
      <c r="D9" s="133"/>
      <c r="E9" s="154"/>
      <c r="F9" s="130"/>
      <c r="G9" s="133"/>
      <c r="H9" s="155"/>
      <c r="I9" s="155"/>
      <c r="J9" s="35"/>
      <c r="K9" s="19"/>
    </row>
    <row r="10" spans="1:19" ht="14.45" customHeight="1">
      <c r="A10" s="179"/>
      <c r="B10" s="130"/>
      <c r="C10" s="147" t="s">
        <v>183</v>
      </c>
      <c r="D10" s="147"/>
      <c r="E10" s="157" t="str">
        <f>'Fiche Générale'!B9</f>
        <v>Arts et Métiers de l'Image</v>
      </c>
      <c r="F10" s="157"/>
      <c r="G10" s="157"/>
      <c r="H10" s="157"/>
      <c r="I10" s="157"/>
      <c r="J10" s="35"/>
      <c r="K10" s="19"/>
    </row>
    <row r="11" spans="1:19" ht="14.45" customHeight="1">
      <c r="A11" s="179"/>
      <c r="B11" s="130"/>
      <c r="C11" s="147"/>
      <c r="D11" s="147"/>
      <c r="E11" s="157"/>
      <c r="F11" s="157"/>
      <c r="G11" s="157"/>
      <c r="H11" s="157"/>
      <c r="I11" s="157"/>
      <c r="J11" s="35"/>
      <c r="K11" s="19"/>
    </row>
    <row r="12" spans="1:19">
      <c r="C12" s="14"/>
      <c r="I12" s="38"/>
      <c r="J12" s="38"/>
      <c r="M12" s="126" t="s">
        <v>230</v>
      </c>
      <c r="N12" s="127"/>
      <c r="O12" s="167"/>
      <c r="P12" s="126" t="s">
        <v>231</v>
      </c>
      <c r="Q12" s="127"/>
      <c r="R12" s="127"/>
      <c r="S12" s="167"/>
    </row>
    <row r="13" spans="1:19">
      <c r="A13" s="171" t="s">
        <v>184</v>
      </c>
      <c r="B13" s="88" t="str">
        <f>'S3 Maquette'!B13</f>
        <v>2ème année de Portail</v>
      </c>
      <c r="C13" s="88"/>
      <c r="D13" s="164" t="s">
        <v>232</v>
      </c>
      <c r="E13" s="177">
        <f>'S3 Maquette'!E13</f>
        <v>0</v>
      </c>
      <c r="F13" s="177"/>
      <c r="G13" s="177"/>
      <c r="I13" s="38"/>
      <c r="J13" s="38"/>
      <c r="M13" s="128"/>
      <c r="N13" s="129"/>
      <c r="O13" s="168"/>
      <c r="P13" s="128"/>
      <c r="Q13" s="129"/>
      <c r="R13" s="129"/>
      <c r="S13" s="168"/>
    </row>
    <row r="14" spans="1:19">
      <c r="A14" s="173"/>
      <c r="B14" s="88"/>
      <c r="C14" s="88"/>
      <c r="D14" s="166"/>
      <c r="E14" s="177"/>
      <c r="F14" s="177"/>
      <c r="G14" s="177"/>
      <c r="I14" s="38"/>
      <c r="J14" s="38"/>
      <c r="M14" s="122" t="s">
        <v>233</v>
      </c>
      <c r="N14" s="126" t="s">
        <v>234</v>
      </c>
      <c r="O14" s="167"/>
      <c r="P14" s="131"/>
      <c r="Q14" s="171"/>
      <c r="R14" s="178"/>
      <c r="S14" s="164"/>
    </row>
    <row r="15" spans="1:19">
      <c r="A15" s="171" t="s">
        <v>235</v>
      </c>
      <c r="B15" s="91" t="str">
        <f>'S3 Maquette'!B15</f>
        <v>Semestre 3</v>
      </c>
      <c r="C15" s="92"/>
      <c r="D15" s="164" t="s">
        <v>236</v>
      </c>
      <c r="E15" s="177">
        <f>'S3 Maquette'!E15:F16</f>
        <v>0</v>
      </c>
      <c r="F15" s="177"/>
      <c r="G15" s="177"/>
      <c r="I15" s="38"/>
      <c r="J15" s="38"/>
      <c r="M15" s="122"/>
      <c r="N15" s="174"/>
      <c r="O15" s="175"/>
      <c r="P15" s="131"/>
      <c r="Q15" s="172"/>
      <c r="R15" s="178"/>
      <c r="S15" s="165"/>
    </row>
    <row r="16" spans="1:19">
      <c r="A16" s="173"/>
      <c r="B16" s="94"/>
      <c r="C16" s="95"/>
      <c r="D16" s="166"/>
      <c r="E16" s="177"/>
      <c r="F16" s="177"/>
      <c r="G16" s="177"/>
      <c r="I16" s="38"/>
      <c r="J16" s="38"/>
      <c r="M16" s="122"/>
      <c r="N16" s="174"/>
      <c r="O16" s="175"/>
      <c r="P16" s="131"/>
      <c r="Q16" s="172"/>
      <c r="R16" s="178"/>
      <c r="S16" s="165"/>
    </row>
    <row r="17" spans="1:23">
      <c r="L17" s="15"/>
      <c r="M17" s="122"/>
      <c r="N17" s="128"/>
      <c r="O17" s="168"/>
      <c r="P17" s="131"/>
      <c r="Q17" s="173"/>
      <c r="R17" s="178"/>
      <c r="S17" s="166"/>
    </row>
    <row r="18" spans="1:23" ht="59.45" customHeight="1">
      <c r="A18" s="3" t="s">
        <v>237</v>
      </c>
      <c r="B18" s="37" t="s">
        <v>238</v>
      </c>
      <c r="C18" s="3" t="s">
        <v>5</v>
      </c>
      <c r="D18" s="3" t="s">
        <v>239</v>
      </c>
      <c r="E18" s="3" t="s">
        <v>240</v>
      </c>
      <c r="F18" s="3" t="s">
        <v>241</v>
      </c>
      <c r="G18" s="3" t="s">
        <v>242</v>
      </c>
      <c r="H18" s="3" t="s">
        <v>243</v>
      </c>
      <c r="I18" s="3" t="s">
        <v>244</v>
      </c>
      <c r="J18" s="3" t="s">
        <v>245</v>
      </c>
      <c r="K18" s="3" t="s">
        <v>246</v>
      </c>
      <c r="L18" s="3" t="s">
        <v>247</v>
      </c>
      <c r="M18" s="3" t="s">
        <v>248</v>
      </c>
      <c r="N18" s="3" t="s">
        <v>238</v>
      </c>
      <c r="O18" s="3" t="s">
        <v>249</v>
      </c>
      <c r="P18" s="3" t="s">
        <v>250</v>
      </c>
      <c r="Q18" s="3" t="s">
        <v>238</v>
      </c>
      <c r="R18" s="3" t="s">
        <v>249</v>
      </c>
      <c r="S18" s="4" t="s">
        <v>251</v>
      </c>
      <c r="T18" s="4" t="s">
        <v>252</v>
      </c>
      <c r="W18"/>
    </row>
    <row r="19" spans="1:23" ht="30.6" customHeight="1">
      <c r="A19" s="84" t="str">
        <f>'S3 Maquette'!B19</f>
        <v>Compétences transversales S3</v>
      </c>
      <c r="B19" s="41" t="str">
        <f>'S3 Maquette'!C19</f>
        <v>UE</v>
      </c>
      <c r="C19" s="58">
        <f>'S3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8"/>
      <c r="W19"/>
    </row>
    <row r="20" spans="1:23" ht="30.6" customHeight="1">
      <c r="A20" s="84" t="str">
        <f>'S3 Maquette'!B20</f>
        <v>Compétences informationnelles 2</v>
      </c>
      <c r="B20" s="41" t="str">
        <f>'S3 Maquette'!C20</f>
        <v>ECUE</v>
      </c>
      <c r="C20" s="64">
        <f>'S3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8"/>
      <c r="W20"/>
    </row>
    <row r="21" spans="1:23" ht="30.6" customHeight="1">
      <c r="A21" s="84" t="str">
        <f>'S3 Maquette'!B21</f>
        <v>Compétences pré-professionnalisation 2</v>
      </c>
      <c r="B21" s="41" t="str">
        <f>'S3 Maquette'!C21</f>
        <v>ECUE</v>
      </c>
      <c r="C21" s="64">
        <f>'S3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8"/>
      <c r="W21"/>
    </row>
    <row r="22" spans="1:23" ht="30.6" customHeight="1">
      <c r="A22" s="84" t="str">
        <f>'S3 Maquette'!B22</f>
        <v>Langue Vivante-3</v>
      </c>
      <c r="B22" s="41" t="str">
        <f>'S3 Maquette'!C22</f>
        <v>ECUE</v>
      </c>
      <c r="C22" s="64">
        <f>'S3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8"/>
      <c r="W22"/>
    </row>
    <row r="23" spans="1:23" ht="30.6" customHeight="1">
      <c r="A23" s="84" t="str">
        <f>'S3 Maquette'!B23</f>
        <v>Min 1 Max 1</v>
      </c>
      <c r="B23" s="41" t="str">
        <f>'S3 Maquette'!C23</f>
        <v>OPTION</v>
      </c>
      <c r="C23" s="65">
        <f>'S3 Maquette'!F23</f>
        <v>0</v>
      </c>
      <c r="D23" s="66"/>
      <c r="E23" s="66"/>
      <c r="F23" s="66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8"/>
      <c r="W23"/>
    </row>
    <row r="24" spans="1:23" ht="30.6" customHeight="1">
      <c r="A24" s="84" t="str">
        <f>'S3 Maquette'!B24</f>
        <v>Anglais 3</v>
      </c>
      <c r="B24" s="41" t="str">
        <f>'S3 Maquette'!C24</f>
        <v>ECUE</v>
      </c>
      <c r="C24" s="65">
        <f>'S3 Maquette'!F24</f>
        <v>0</v>
      </c>
      <c r="D24" s="66"/>
      <c r="E24" s="66"/>
      <c r="F24" s="66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8"/>
      <c r="W24"/>
    </row>
    <row r="25" spans="1:23" ht="30.6" customHeight="1">
      <c r="A25" s="84" t="str">
        <f>'S3 Maquette'!B25</f>
        <v>Espagnol</v>
      </c>
      <c r="B25" s="41" t="str">
        <f>'S3 Maquette'!C25</f>
        <v>ECUE</v>
      </c>
      <c r="C25" s="65">
        <f>'S3 Maquette'!F25</f>
        <v>0</v>
      </c>
      <c r="D25" s="66"/>
      <c r="E25" s="66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8"/>
      <c r="W25"/>
    </row>
    <row r="26" spans="1:23" ht="30.6" customHeight="1">
      <c r="A26" s="84" t="str">
        <f>'S3 Maquette'!B26</f>
        <v>Italien</v>
      </c>
      <c r="B26" s="41" t="str">
        <f>'S3 Maquette'!C26</f>
        <v>ECUE</v>
      </c>
      <c r="C26" s="65">
        <f>'S3 Maquette'!F26</f>
        <v>0</v>
      </c>
      <c r="D26" s="66"/>
      <c r="E26" s="66"/>
      <c r="F26" s="66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8"/>
      <c r="W26"/>
    </row>
    <row r="27" spans="1:23" ht="30.6" customHeight="1">
      <c r="A27" s="85" t="str">
        <f>'S3 Maquette'!B27</f>
        <v>UE 1 Iconographie et culture visuelle</v>
      </c>
      <c r="B27" s="44" t="str">
        <f>'S3 Maquette'!C27</f>
        <v>UE</v>
      </c>
      <c r="C27" s="42">
        <f>'S3 Maquette'!F27</f>
        <v>0</v>
      </c>
      <c r="D27" s="20"/>
      <c r="E27" s="20"/>
      <c r="F27" s="2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6" customHeight="1">
      <c r="A28" s="85" t="str">
        <f>'S3 Maquette'!B28</f>
        <v>Iconographies et nouvelles images</v>
      </c>
      <c r="B28" s="44" t="str">
        <f>'S3 Maquette'!C28</f>
        <v>ECUE</v>
      </c>
      <c r="C28" s="42">
        <f>'S3 Maquette'!F28</f>
        <v>0</v>
      </c>
      <c r="D28" s="20"/>
      <c r="E28" s="20"/>
      <c r="F28" s="2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  <c r="W28"/>
    </row>
    <row r="29" spans="1:23" ht="30.6" customHeight="1">
      <c r="A29" s="85" t="str">
        <f>'S3 Maquette'!B29</f>
        <v>Théories du cinéma</v>
      </c>
      <c r="B29" s="44" t="str">
        <f>'S3 Maquette'!C29</f>
        <v>ECUE</v>
      </c>
      <c r="C29" s="42">
        <f>'S3 Maquette'!F29</f>
        <v>0</v>
      </c>
      <c r="D29" s="20"/>
      <c r="E29" s="20"/>
      <c r="F29" s="2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  <c r="W29"/>
    </row>
    <row r="30" spans="1:23" ht="30.6" customHeight="1">
      <c r="A30" s="85" t="str">
        <f>'S3 Maquette'!B30</f>
        <v>Histoire des médias</v>
      </c>
      <c r="B30" s="44" t="str">
        <f>'S3 Maquette'!C30</f>
        <v>ECUE</v>
      </c>
      <c r="C30" s="42">
        <f>'S3 Maquette'!F30</f>
        <v>0</v>
      </c>
      <c r="D30" s="20"/>
      <c r="E30" s="20"/>
      <c r="F30" s="2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6" customHeight="1">
      <c r="A31" s="85" t="str">
        <f>'S3 Maquette'!B31</f>
        <v>Ciné-club</v>
      </c>
      <c r="B31" s="44" t="str">
        <f>'S3 Maquette'!C31</f>
        <v>ECUE</v>
      </c>
      <c r="C31" s="42">
        <f>'S3 Maquette'!F31</f>
        <v>0</v>
      </c>
      <c r="D31" s="20"/>
      <c r="E31" s="20"/>
      <c r="F31" s="2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6" customHeight="1">
      <c r="A32" s="85">
        <f>'S3 Maquette'!B32</f>
        <v>0</v>
      </c>
      <c r="B32" s="44">
        <f>'S3 Maquette'!C32</f>
        <v>0</v>
      </c>
      <c r="C32" s="42">
        <f>'S3 Maquette'!F32</f>
        <v>0</v>
      </c>
      <c r="D32" s="20"/>
      <c r="E32" s="20"/>
      <c r="F32" s="2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  <c r="W32"/>
    </row>
    <row r="33" spans="1:23" ht="30.6" customHeight="1">
      <c r="A33" s="85" t="str">
        <f>'S3 Maquette'!B33</f>
        <v>UE 2 Composition des images</v>
      </c>
      <c r="B33" s="44" t="str">
        <f>'S3 Maquette'!C33</f>
        <v>UE</v>
      </c>
      <c r="C33" s="42">
        <f>'S3 Maquette'!F33</f>
        <v>0</v>
      </c>
      <c r="D33" s="20"/>
      <c r="E33" s="20"/>
      <c r="F33" s="2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6" customHeight="1">
      <c r="A34" s="85" t="str">
        <f>'S3 Maquette'!B34</f>
        <v>Initiation aux effets spéciaux (SFX) et ateliers immersifs</v>
      </c>
      <c r="B34" s="44" t="str">
        <f>'S3 Maquette'!C34</f>
        <v>ECUE</v>
      </c>
      <c r="C34" s="42">
        <f>'S3 Maquette'!F34</f>
        <v>0</v>
      </c>
      <c r="D34" s="20"/>
      <c r="E34" s="20"/>
      <c r="F34" s="2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  <c r="W34"/>
    </row>
    <row r="35" spans="1:23" ht="30.6" customHeight="1">
      <c r="A35" s="85" t="str">
        <f>'S3 Maquette'!B35</f>
        <v>Réalisation d'un court</v>
      </c>
      <c r="B35" s="44" t="str">
        <f>'S3 Maquette'!C35</f>
        <v>ECUE</v>
      </c>
      <c r="C35" s="42">
        <f>'S3 Maquette'!F35</f>
        <v>0</v>
      </c>
      <c r="D35" s="20"/>
      <c r="E35" s="20"/>
      <c r="F35" s="2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  <c r="W35"/>
    </row>
    <row r="36" spans="1:23" ht="30.6" customHeight="1">
      <c r="A36" s="85" t="str">
        <f>'S3 Maquette'!B36</f>
        <v>Dessin et création visuelle</v>
      </c>
      <c r="B36" s="44" t="str">
        <f>'S3 Maquette'!C36</f>
        <v>ECUE</v>
      </c>
      <c r="C36" s="42">
        <f>'S3 Maquette'!F36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" customHeight="1">
      <c r="A37" s="85">
        <f>'S3 Maquette'!B37</f>
        <v>0</v>
      </c>
      <c r="B37" s="44">
        <f>'S3 Maquette'!C37</f>
        <v>0</v>
      </c>
      <c r="C37" s="42">
        <f>'S3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6" customHeight="1">
      <c r="A38" s="85" t="str">
        <f>'S3 Maquette'!B38</f>
        <v>UE 3 Gestion de projet</v>
      </c>
      <c r="B38" s="44" t="str">
        <f>'S3 Maquette'!C38</f>
        <v>UE</v>
      </c>
      <c r="C38" s="42">
        <f>'S3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" customHeight="1">
      <c r="A39" s="85">
        <f>'S3 Maquette'!B39</f>
        <v>0</v>
      </c>
      <c r="B39" s="44">
        <f>'S3 Maquette'!C39</f>
        <v>0</v>
      </c>
      <c r="C39" s="42">
        <f>'S3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>
      <c r="A40" s="85" t="str">
        <f>'S3 Maquette'!B40</f>
        <v>UE 4 Construction et analyse des imaginaires</v>
      </c>
      <c r="B40" s="44" t="str">
        <f>'S3 Maquette'!C40</f>
        <v>UE</v>
      </c>
      <c r="C40" s="42">
        <f>'S3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85" t="str">
        <f>'S3 Maquette'!B41</f>
        <v>Techniques de la photographie</v>
      </c>
      <c r="B41" s="44" t="str">
        <f>'S3 Maquette'!C41</f>
        <v>ECUE</v>
      </c>
      <c r="C41" s="42">
        <f>'S3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" customHeight="1">
      <c r="A42" s="85" t="str">
        <f>'S3 Maquette'!B42</f>
        <v>Créer un paysage sonore : mixage</v>
      </c>
      <c r="B42" s="44" t="str">
        <f>'S3 Maquette'!C42</f>
        <v>ECUE</v>
      </c>
      <c r="C42" s="42">
        <f>'S3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" customHeight="1">
      <c r="A43" s="85" t="str">
        <f>'S3 Maquette'!B43</f>
        <v>Narration filmique</v>
      </c>
      <c r="B43" s="44" t="str">
        <f>'S3 Maquette'!C43</f>
        <v>ECUE</v>
      </c>
      <c r="C43" s="42">
        <f>'S3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" customHeight="1">
      <c r="A44" s="85">
        <f>'S3 Maquette'!B44</f>
        <v>0</v>
      </c>
      <c r="B44" s="44">
        <f>'S3 Maquette'!C44</f>
        <v>0</v>
      </c>
      <c r="C44" s="42">
        <f>'S3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85">
        <f>'S3 Maquette'!B45</f>
        <v>0</v>
      </c>
      <c r="B45" s="44">
        <f>'S3 Maquette'!C45</f>
        <v>0</v>
      </c>
      <c r="C45" s="42">
        <f>'S3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85">
        <f>'S3 Maquette'!B46</f>
        <v>0</v>
      </c>
      <c r="B46" s="44">
        <f>'S3 Maquette'!C46</f>
        <v>0</v>
      </c>
      <c r="C46" s="42">
        <f>'S3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85">
        <f>'S3 Maquette'!B47</f>
        <v>0</v>
      </c>
      <c r="B47" s="44">
        <f>'S3 Maquette'!C47</f>
        <v>0</v>
      </c>
      <c r="C47" s="42">
        <f>'S3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85">
        <f>'S3 Maquette'!B48</f>
        <v>0</v>
      </c>
      <c r="B48" s="44">
        <f>'S3 Maquette'!C48</f>
        <v>0</v>
      </c>
      <c r="C48" s="42">
        <f>'S3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85">
        <f>'S3 Maquette'!B49</f>
        <v>0</v>
      </c>
      <c r="B49" s="44">
        <f>'S3 Maquette'!C49</f>
        <v>0</v>
      </c>
      <c r="C49" s="42">
        <f>'S3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85">
        <f>'S3 Maquette'!B50</f>
        <v>0</v>
      </c>
      <c r="B50" s="44">
        <f>'S3 Maquette'!C50</f>
        <v>0</v>
      </c>
      <c r="C50" s="42">
        <f>'S3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85">
        <f>'S3 Maquette'!B51</f>
        <v>0</v>
      </c>
      <c r="B51" s="44">
        <f>'S3 Maquette'!C51</f>
        <v>0</v>
      </c>
      <c r="C51" s="42">
        <f>'S3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85">
        <f>'S3 Maquette'!B52</f>
        <v>0</v>
      </c>
      <c r="B52" s="44">
        <f>'S3 Maquette'!C52</f>
        <v>0</v>
      </c>
      <c r="C52" s="42">
        <f>'S3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85">
        <f>'S3 Maquette'!B53</f>
        <v>0</v>
      </c>
      <c r="B53" s="44">
        <f>'S3 Maquette'!C53</f>
        <v>0</v>
      </c>
      <c r="C53" s="42">
        <f>'S3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85">
        <f>'S3 Maquette'!B54</f>
        <v>0</v>
      </c>
      <c r="B54" s="44">
        <f>'S3 Maquette'!C54</f>
        <v>0</v>
      </c>
      <c r="C54" s="42">
        <f>'S3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85">
        <f>'S3 Maquette'!B55</f>
        <v>0</v>
      </c>
      <c r="B55" s="44">
        <f>'S3 Maquette'!C55</f>
        <v>0</v>
      </c>
      <c r="C55" s="42">
        <f>'S3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85">
        <f>'S3 Maquette'!B56</f>
        <v>0</v>
      </c>
      <c r="B56" s="44">
        <f>'S3 Maquette'!C56</f>
        <v>0</v>
      </c>
      <c r="C56" s="42">
        <f>'S3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85">
        <f>'S3 Maquette'!B57</f>
        <v>0</v>
      </c>
      <c r="B57" s="44">
        <f>'S3 Maquette'!C57</f>
        <v>0</v>
      </c>
      <c r="C57" s="42">
        <f>'S3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85">
        <f>'S3 Maquette'!B58</f>
        <v>0</v>
      </c>
      <c r="B58" s="44">
        <f>'S3 Maquette'!C58</f>
        <v>0</v>
      </c>
      <c r="C58" s="42">
        <f>'S3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85">
        <f>'S3 Maquette'!B59</f>
        <v>0</v>
      </c>
      <c r="B59" s="44">
        <f>'S3 Maquette'!C59</f>
        <v>0</v>
      </c>
      <c r="C59" s="42">
        <f>'S3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85">
        <f>'S3 Maquette'!B60</f>
        <v>0</v>
      </c>
      <c r="B60" s="44">
        <f>'S3 Maquette'!C60</f>
        <v>0</v>
      </c>
      <c r="C60" s="42">
        <f>'S3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85">
        <f>'S3 Maquette'!B61</f>
        <v>0</v>
      </c>
      <c r="B61" s="44">
        <f>'S3 Maquette'!C61</f>
        <v>0</v>
      </c>
      <c r="C61" s="42">
        <f>'S3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85">
        <f>'S3 Maquette'!B62</f>
        <v>0</v>
      </c>
      <c r="B62" s="44">
        <f>'S3 Maquette'!C62</f>
        <v>0</v>
      </c>
      <c r="C62" s="42">
        <f>'S3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85">
        <f>'S3 Maquette'!B63</f>
        <v>0</v>
      </c>
      <c r="B63" s="44">
        <f>'S3 Maquette'!C63</f>
        <v>0</v>
      </c>
      <c r="C63" s="42">
        <f>'S3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85">
        <f>'S3 Maquette'!B64</f>
        <v>0</v>
      </c>
      <c r="B64" s="44">
        <f>'S3 Maquette'!C64</f>
        <v>0</v>
      </c>
      <c r="C64" s="42">
        <f>'S3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85">
        <f>'S3 Maquette'!B65</f>
        <v>0</v>
      </c>
      <c r="B65" s="44">
        <f>'S3 Maquette'!C65</f>
        <v>0</v>
      </c>
      <c r="C65" s="42">
        <f>'S3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85">
        <f>'S3 Maquette'!B66</f>
        <v>0</v>
      </c>
      <c r="B66" s="44">
        <f>'S3 Maquette'!C66</f>
        <v>0</v>
      </c>
      <c r="C66" s="42">
        <f>'S3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85">
        <f>'S3 Maquette'!B67</f>
        <v>0</v>
      </c>
      <c r="B67" s="44">
        <f>'S3 Maquette'!C67</f>
        <v>0</v>
      </c>
      <c r="C67" s="42">
        <f>'S3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85">
        <f>'S3 Maquette'!B68</f>
        <v>0</v>
      </c>
      <c r="B68" s="44">
        <f>'S3 Maquette'!C68</f>
        <v>0</v>
      </c>
      <c r="C68" s="42">
        <f>'S3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85">
        <f>'S3 Maquette'!B69</f>
        <v>0</v>
      </c>
      <c r="B69" s="44">
        <f>'S3 Maquette'!C69</f>
        <v>0</v>
      </c>
      <c r="C69" s="42">
        <f>'S3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85">
        <f>'S3 Maquette'!B70</f>
        <v>0</v>
      </c>
      <c r="B70" s="44">
        <f>'S3 Maquette'!C70</f>
        <v>0</v>
      </c>
      <c r="C70" s="42">
        <f>'S3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85">
        <f>'S3 Maquette'!B71</f>
        <v>0</v>
      </c>
      <c r="B71" s="44">
        <f>'S3 Maquette'!C71</f>
        <v>0</v>
      </c>
      <c r="C71" s="42">
        <f>'S3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85">
        <f>'S3 Maquette'!B72</f>
        <v>0</v>
      </c>
      <c r="B72" s="44">
        <f>'S3 Maquette'!C72</f>
        <v>0</v>
      </c>
      <c r="C72" s="42">
        <f>'S3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85">
        <f>'S3 Maquette'!B73</f>
        <v>0</v>
      </c>
      <c r="B73" s="44">
        <f>'S3 Maquette'!C73</f>
        <v>0</v>
      </c>
      <c r="C73" s="42">
        <f>'S3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85">
        <f>'S3 Maquette'!B74</f>
        <v>0</v>
      </c>
      <c r="B74" s="44">
        <f>'S3 Maquette'!C74</f>
        <v>0</v>
      </c>
      <c r="C74" s="42">
        <f>'S3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85">
        <f>'S3 Maquette'!B75</f>
        <v>0</v>
      </c>
      <c r="B75" s="44">
        <f>'S3 Maquette'!C75</f>
        <v>0</v>
      </c>
      <c r="C75" s="42">
        <f>'S3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85">
        <f>'S3 Maquette'!B76</f>
        <v>0</v>
      </c>
      <c r="B76" s="44">
        <f>'S3 Maquette'!C76</f>
        <v>0</v>
      </c>
      <c r="C76" s="42">
        <f>'S3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85">
        <f>'S3 Maquette'!B77</f>
        <v>0</v>
      </c>
      <c r="B77" s="44">
        <f>'S3 Maquette'!C77</f>
        <v>0</v>
      </c>
      <c r="C77" s="42">
        <f>'S3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85">
        <f>'S3 Maquette'!B78</f>
        <v>0</v>
      </c>
      <c r="B78" s="44">
        <f>'S3 Maquette'!C78</f>
        <v>0</v>
      </c>
      <c r="C78" s="42">
        <f>'S3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85">
        <f>'S3 Maquette'!B79</f>
        <v>0</v>
      </c>
      <c r="B79" s="44">
        <f>'S3 Maquette'!C79</f>
        <v>0</v>
      </c>
      <c r="C79" s="42">
        <f>'S3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85">
        <f>'S3 Maquette'!B80</f>
        <v>0</v>
      </c>
      <c r="B80" s="44">
        <f>'S3 Maquette'!C80</f>
        <v>0</v>
      </c>
      <c r="C80" s="42">
        <f>'S3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85">
        <f>'S3 Maquette'!B81</f>
        <v>0</v>
      </c>
      <c r="B81" s="44">
        <f>'S3 Maquette'!C81</f>
        <v>0</v>
      </c>
      <c r="C81" s="42">
        <f>'S3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85">
        <f>'S3 Maquette'!B82</f>
        <v>0</v>
      </c>
      <c r="B82" s="44">
        <f>'S3 Maquette'!C82</f>
        <v>0</v>
      </c>
      <c r="C82" s="42">
        <f>'S3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85">
        <f>'S3 Maquette'!B83</f>
        <v>0</v>
      </c>
      <c r="B83" s="44">
        <f>'S3 Maquette'!C83</f>
        <v>0</v>
      </c>
      <c r="C83" s="42">
        <f>'S3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85">
        <f>'S3 Maquette'!B84</f>
        <v>0</v>
      </c>
      <c r="B84" s="44">
        <f>'S3 Maquette'!C84</f>
        <v>0</v>
      </c>
      <c r="C84" s="42">
        <f>'S3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85">
        <f>'S3 Maquette'!B85</f>
        <v>0</v>
      </c>
      <c r="B85" s="44">
        <f>'S3 Maquette'!C85</f>
        <v>0</v>
      </c>
      <c r="C85" s="42">
        <f>'S3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85">
        <f>'S3 Maquette'!B86</f>
        <v>0</v>
      </c>
      <c r="B86" s="44">
        <f>'S3 Maquette'!C86</f>
        <v>0</v>
      </c>
      <c r="C86" s="42">
        <f>'S3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85">
        <f>'S3 Maquette'!B87</f>
        <v>0</v>
      </c>
      <c r="B87" s="44">
        <f>'S3 Maquette'!C87</f>
        <v>0</v>
      </c>
      <c r="C87" s="42">
        <f>'S3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85">
        <f>'S3 Maquette'!B88</f>
        <v>0</v>
      </c>
      <c r="B88" s="44">
        <f>'S3 Maquette'!C88</f>
        <v>0</v>
      </c>
      <c r="C88" s="42">
        <f>'S3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85">
        <f>'S3 Maquette'!B89</f>
        <v>0</v>
      </c>
      <c r="B89" s="44">
        <f>'S3 Maquette'!C89</f>
        <v>0</v>
      </c>
      <c r="C89" s="42">
        <f>'S3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85">
        <f>'S3 Maquette'!B90</f>
        <v>0</v>
      </c>
      <c r="B90" s="44">
        <f>'S3 Maquette'!C90</f>
        <v>0</v>
      </c>
      <c r="C90" s="42">
        <f>'S3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85">
        <f>'S3 Maquette'!B91</f>
        <v>0</v>
      </c>
      <c r="B91" s="44">
        <f>'S3 Maquette'!C91</f>
        <v>0</v>
      </c>
      <c r="C91" s="42">
        <f>'S3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85">
        <f>'S3 Maquette'!B92</f>
        <v>0</v>
      </c>
      <c r="B92" s="44">
        <f>'S3 Maquette'!C92</f>
        <v>0</v>
      </c>
      <c r="C92" s="42">
        <f>'S3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85">
        <f>'S3 Maquette'!B93</f>
        <v>0</v>
      </c>
      <c r="B93" s="44">
        <f>'S3 Maquette'!C93</f>
        <v>0</v>
      </c>
      <c r="C93" s="42">
        <f>'S3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85">
        <f>'S3 Maquette'!B94</f>
        <v>0</v>
      </c>
      <c r="B94" s="44">
        <f>'S3 Maquette'!C94</f>
        <v>0</v>
      </c>
      <c r="C94" s="42">
        <f>'S3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85">
        <f>'S3 Maquette'!B95</f>
        <v>0</v>
      </c>
      <c r="B95" s="44">
        <f>'S3 Maquette'!C95</f>
        <v>0</v>
      </c>
      <c r="C95" s="42">
        <f>'S3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85">
        <f>'S3 Maquette'!B96</f>
        <v>0</v>
      </c>
      <c r="B96" s="44">
        <f>'S3 Maquette'!C96</f>
        <v>0</v>
      </c>
      <c r="C96" s="42">
        <f>'S3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85">
        <f>'S3 Maquette'!B97</f>
        <v>0</v>
      </c>
      <c r="B97" s="44">
        <f>'S3 Maquette'!C97</f>
        <v>0</v>
      </c>
      <c r="C97" s="42">
        <f>'S3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85">
        <f>'S3 Maquette'!B98</f>
        <v>0</v>
      </c>
      <c r="B98" s="44">
        <f>'S3 Maquette'!C98</f>
        <v>0</v>
      </c>
      <c r="C98" s="42">
        <f>'S3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85">
        <f>'S3 Maquette'!B99</f>
        <v>0</v>
      </c>
      <c r="B99" s="44">
        <f>'S3 Maquette'!C99</f>
        <v>0</v>
      </c>
      <c r="C99" s="42">
        <f>'S3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85">
        <f>'S3 Maquette'!B100</f>
        <v>0</v>
      </c>
      <c r="B100" s="44">
        <f>'S3 Maquette'!C100</f>
        <v>0</v>
      </c>
      <c r="C100" s="42">
        <f>'S3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85">
        <f>'S3 Maquette'!B101</f>
        <v>0</v>
      </c>
      <c r="B101" s="44">
        <f>'S3 Maquette'!C101</f>
        <v>0</v>
      </c>
      <c r="C101" s="42">
        <f>'S3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85">
        <f>'S3 Maquette'!B102</f>
        <v>0</v>
      </c>
      <c r="B102" s="44">
        <f>'S3 Maquette'!C102</f>
        <v>0</v>
      </c>
      <c r="C102" s="42">
        <f>'S3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85">
        <f>'S3 Maquette'!B103</f>
        <v>0</v>
      </c>
      <c r="B103" s="44">
        <f>'S3 Maquette'!C103</f>
        <v>0</v>
      </c>
      <c r="C103" s="42">
        <f>'S3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85">
        <f>'S3 Maquette'!B104</f>
        <v>0</v>
      </c>
      <c r="B104" s="44">
        <f>'S3 Maquette'!C104</f>
        <v>0</v>
      </c>
      <c r="C104" s="42">
        <f>'S3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85">
        <f>'S3 Maquette'!B105</f>
        <v>0</v>
      </c>
      <c r="B105" s="44">
        <f>'S3 Maquette'!C105</f>
        <v>0</v>
      </c>
      <c r="C105" s="42">
        <f>'S3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85">
        <f>'S3 Maquette'!B106</f>
        <v>0</v>
      </c>
      <c r="B106" s="44">
        <f>'S3 Maquette'!C106</f>
        <v>0</v>
      </c>
      <c r="C106" s="42">
        <f>'S3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85">
        <f>'S3 Maquette'!B107</f>
        <v>0</v>
      </c>
      <c r="B107" s="44">
        <f>'S3 Maquette'!C107</f>
        <v>0</v>
      </c>
      <c r="C107" s="42">
        <f>'S3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85">
        <f>'S3 Maquette'!B108</f>
        <v>0</v>
      </c>
      <c r="B108" s="44">
        <f>'S3 Maquette'!C108</f>
        <v>0</v>
      </c>
      <c r="C108" s="42">
        <f>'S3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85">
        <f>'S3 Maquette'!B109</f>
        <v>0</v>
      </c>
      <c r="B109" s="44">
        <f>'S3 Maquette'!C109</f>
        <v>0</v>
      </c>
      <c r="C109" s="42">
        <f>'S3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85">
        <f>'S3 Maquette'!B110</f>
        <v>0</v>
      </c>
      <c r="B110" s="44">
        <f>'S3 Maquette'!C110</f>
        <v>0</v>
      </c>
      <c r="C110" s="42">
        <f>'S3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85">
        <f>'S3 Maquette'!B111</f>
        <v>0</v>
      </c>
      <c r="B111" s="44">
        <f>'S3 Maquette'!C111</f>
        <v>0</v>
      </c>
      <c r="C111" s="42">
        <f>'S3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85">
        <f>'S3 Maquette'!B112</f>
        <v>0</v>
      </c>
      <c r="B112" s="44">
        <f>'S3 Maquette'!C112</f>
        <v>0</v>
      </c>
      <c r="C112" s="42">
        <f>'S3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85">
        <f>'S3 Maquette'!B113</f>
        <v>0</v>
      </c>
      <c r="B113" s="44">
        <f>'S3 Maquette'!C113</f>
        <v>0</v>
      </c>
      <c r="C113" s="42">
        <f>'S3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85">
        <f>'S3 Maquette'!B114</f>
        <v>0</v>
      </c>
      <c r="B114" s="44">
        <f>'S3 Maquette'!C114</f>
        <v>0</v>
      </c>
      <c r="C114" s="42">
        <f>'S3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85">
        <f>'S3 Maquette'!B115</f>
        <v>0</v>
      </c>
      <c r="B115" s="44">
        <f>'S3 Maquette'!C115</f>
        <v>0</v>
      </c>
      <c r="C115" s="42">
        <f>'S3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85">
        <f>'S3 Maquette'!B116</f>
        <v>0</v>
      </c>
      <c r="B116" s="44">
        <f>'S3 Maquette'!C116</f>
        <v>0</v>
      </c>
      <c r="C116" s="42">
        <f>'S3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85">
        <f>'S3 Maquette'!B117</f>
        <v>0</v>
      </c>
      <c r="B117" s="44">
        <f>'S3 Maquette'!C117</f>
        <v>0</v>
      </c>
      <c r="C117" s="42">
        <f>'S3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85">
        <f>'S3 Maquette'!B118</f>
        <v>0</v>
      </c>
      <c r="B118" s="44">
        <f>'S3 Maquette'!C118</f>
        <v>0</v>
      </c>
      <c r="C118" s="42">
        <f>'S3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85">
        <f>'S3 Maquette'!B119</f>
        <v>0</v>
      </c>
      <c r="B119" s="44">
        <f>'S3 Maquette'!C119</f>
        <v>0</v>
      </c>
      <c r="C119" s="42">
        <f>'S3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85">
        <f>'S3 Maquette'!B120</f>
        <v>0</v>
      </c>
      <c r="B120" s="44">
        <f>'S3 Maquette'!C120</f>
        <v>0</v>
      </c>
      <c r="C120" s="42">
        <f>'S3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85">
        <f>'S3 Maquette'!B121</f>
        <v>0</v>
      </c>
      <c r="B121" s="44">
        <f>'S3 Maquette'!C121</f>
        <v>0</v>
      </c>
      <c r="C121" s="42">
        <f>'S3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85">
        <f>'S3 Maquette'!B122</f>
        <v>0</v>
      </c>
      <c r="B122" s="44">
        <f>'S3 Maquette'!C122</f>
        <v>0</v>
      </c>
      <c r="C122" s="42">
        <f>'S3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85">
        <f>'S3 Maquette'!B123</f>
        <v>0</v>
      </c>
      <c r="B123" s="44">
        <f>'S3 Maquette'!C123</f>
        <v>0</v>
      </c>
      <c r="C123" s="42">
        <f>'S3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85">
        <f>'S3 Maquette'!B124</f>
        <v>0</v>
      </c>
      <c r="B124" s="44">
        <f>'S3 Maquette'!C124</f>
        <v>0</v>
      </c>
      <c r="C124" s="42">
        <f>'S3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85">
        <f>'S3 Maquette'!B125</f>
        <v>0</v>
      </c>
      <c r="B125" s="44">
        <f>'S3 Maquette'!C125</f>
        <v>0</v>
      </c>
      <c r="C125" s="42">
        <f>'S3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85">
        <f>'S3 Maquette'!B126</f>
        <v>0</v>
      </c>
      <c r="B126" s="44">
        <f>'S3 Maquette'!C126</f>
        <v>0</v>
      </c>
      <c r="C126" s="42">
        <f>'S3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85">
        <f>'S3 Maquette'!B127</f>
        <v>0</v>
      </c>
      <c r="B127" s="44">
        <f>'S3 Maquette'!C127</f>
        <v>0</v>
      </c>
      <c r="C127" s="42">
        <f>'S3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85">
        <f>'S3 Maquette'!B128</f>
        <v>0</v>
      </c>
      <c r="B128" s="44">
        <f>'S3 Maquette'!C128</f>
        <v>0</v>
      </c>
      <c r="C128" s="42">
        <f>'S3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85">
        <f>'S3 Maquette'!B129</f>
        <v>0</v>
      </c>
      <c r="B129" s="44">
        <f>'S3 Maquette'!C129</f>
        <v>0</v>
      </c>
      <c r="C129" s="42">
        <f>'S3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85">
        <f>'S3 Maquette'!B130</f>
        <v>0</v>
      </c>
      <c r="B130" s="44">
        <f>'S3 Maquette'!C130</f>
        <v>0</v>
      </c>
      <c r="C130" s="42">
        <f>'S3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85">
        <f>'S3 Maquette'!B131</f>
        <v>0</v>
      </c>
      <c r="B131" s="44">
        <f>'S3 Maquette'!C131</f>
        <v>0</v>
      </c>
      <c r="C131" s="42">
        <f>'S3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85">
        <f>'S3 Maquette'!B132</f>
        <v>0</v>
      </c>
      <c r="B132" s="44">
        <f>'S3 Maquette'!C132</f>
        <v>0</v>
      </c>
      <c r="C132" s="42">
        <f>'S3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85">
        <f>'S3 Maquette'!B133</f>
        <v>0</v>
      </c>
      <c r="B133" s="44">
        <f>'S3 Maquette'!C133</f>
        <v>0</v>
      </c>
      <c r="C133" s="42">
        <f>'S3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85">
        <f>'S3 Maquette'!B134</f>
        <v>0</v>
      </c>
      <c r="B134" s="44">
        <f>'S3 Maquette'!C134</f>
        <v>0</v>
      </c>
      <c r="C134" s="42">
        <f>'S3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85">
        <f>'S3 Maquette'!B135</f>
        <v>0</v>
      </c>
      <c r="B135" s="44">
        <f>'S3 Maquette'!C135</f>
        <v>0</v>
      </c>
      <c r="C135" s="42">
        <f>'S3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85">
        <f>'S3 Maquette'!B136</f>
        <v>0</v>
      </c>
      <c r="B136" s="44">
        <f>'S3 Maquette'!C136</f>
        <v>0</v>
      </c>
      <c r="C136" s="42">
        <f>'S3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85">
        <f>'S3 Maquette'!B137</f>
        <v>0</v>
      </c>
      <c r="B137" s="44">
        <f>'S3 Maquette'!C137</f>
        <v>0</v>
      </c>
      <c r="C137" s="42">
        <f>'S3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85">
        <f>'S3 Maquette'!B138</f>
        <v>0</v>
      </c>
      <c r="B138" s="44">
        <f>'S3 Maquette'!C138</f>
        <v>0</v>
      </c>
      <c r="C138" s="42">
        <f>'S3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85">
        <f>'S3 Maquette'!B139</f>
        <v>0</v>
      </c>
      <c r="B139" s="44">
        <f>'S3 Maquette'!C139</f>
        <v>0</v>
      </c>
      <c r="C139" s="42">
        <f>'S3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85">
        <f>'S3 Maquette'!B140</f>
        <v>0</v>
      </c>
      <c r="B140" s="44">
        <f>'S3 Maquette'!C140</f>
        <v>0</v>
      </c>
      <c r="C140" s="42">
        <f>'S3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85">
        <f>'S3 Maquette'!B141</f>
        <v>0</v>
      </c>
      <c r="B141" s="44">
        <f>'S3 Maquette'!C141</f>
        <v>0</v>
      </c>
      <c r="C141" s="42">
        <f>'S3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85">
        <f>'S3 Maquette'!B142</f>
        <v>0</v>
      </c>
      <c r="B142" s="44">
        <f>'S3 Maquette'!C142</f>
        <v>0</v>
      </c>
      <c r="C142" s="42">
        <f>'S3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85">
        <f>'S3 Maquette'!B143</f>
        <v>0</v>
      </c>
      <c r="B143" s="44">
        <f>'S3 Maquette'!C143</f>
        <v>0</v>
      </c>
      <c r="C143" s="42">
        <f>'S3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85">
        <f>'S3 Maquette'!B144</f>
        <v>0</v>
      </c>
      <c r="B144" s="44">
        <f>'S3 Maquette'!C144</f>
        <v>0</v>
      </c>
      <c r="C144" s="42">
        <f>'S3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85">
        <f>'S3 Maquette'!B145</f>
        <v>0</v>
      </c>
      <c r="B145" s="44">
        <f>'S3 Maquette'!C145</f>
        <v>0</v>
      </c>
      <c r="C145" s="42">
        <f>'S3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85">
        <f>'S3 Maquette'!B146</f>
        <v>0</v>
      </c>
      <c r="B146" s="44">
        <f>'S3 Maquette'!C146</f>
        <v>0</v>
      </c>
      <c r="C146" s="42">
        <f>'S3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85">
        <f>'S3 Maquette'!B147</f>
        <v>0</v>
      </c>
      <c r="B147" s="44">
        <f>'S3 Maquette'!C147</f>
        <v>0</v>
      </c>
      <c r="C147" s="42">
        <f>'S3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85">
        <f>'S3 Maquette'!B148</f>
        <v>0</v>
      </c>
      <c r="B148" s="44">
        <f>'S3 Maquette'!C148</f>
        <v>0</v>
      </c>
      <c r="C148" s="42">
        <f>'S3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85">
        <f>'S3 Maquette'!B149</f>
        <v>0</v>
      </c>
      <c r="B149" s="44">
        <f>'S3 Maquette'!C149</f>
        <v>0</v>
      </c>
      <c r="C149" s="42">
        <f>'S3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85">
        <f>'S3 Maquette'!B150</f>
        <v>0</v>
      </c>
      <c r="B150" s="44">
        <f>'S3 Maquette'!C150</f>
        <v>0</v>
      </c>
      <c r="C150" s="42">
        <f>'S3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85">
        <f>'S3 Maquette'!B151</f>
        <v>0</v>
      </c>
      <c r="B151" s="44">
        <f>'S3 Maquette'!C151</f>
        <v>0</v>
      </c>
      <c r="C151" s="42">
        <f>'S3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85">
        <f>'S3 Maquette'!B152</f>
        <v>0</v>
      </c>
      <c r="B152" s="44">
        <f>'S3 Maquette'!C152</f>
        <v>0</v>
      </c>
      <c r="C152" s="42">
        <f>'S3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85">
        <f>'S3 Maquette'!B153</f>
        <v>0</v>
      </c>
      <c r="B153" s="44">
        <f>'S3 Maquette'!C153</f>
        <v>0</v>
      </c>
      <c r="C153" s="42">
        <f>'S3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85">
        <f>'S3 Maquette'!B154</f>
        <v>0</v>
      </c>
      <c r="B154" s="44">
        <f>'S3 Maquette'!C154</f>
        <v>0</v>
      </c>
      <c r="C154" s="42">
        <f>'S3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85">
        <f>'S3 Maquette'!B155</f>
        <v>0</v>
      </c>
      <c r="B155" s="44">
        <f>'S3 Maquette'!C155</f>
        <v>0</v>
      </c>
      <c r="C155" s="42">
        <f>'S3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85">
        <f>'S3 Maquette'!B156</f>
        <v>0</v>
      </c>
      <c r="B156" s="44">
        <f>'S3 Maquette'!C156</f>
        <v>0</v>
      </c>
      <c r="C156" s="42">
        <f>'S3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85">
        <f>'S3 Maquette'!B157</f>
        <v>0</v>
      </c>
      <c r="B157" s="44">
        <f>'S3 Maquette'!C157</f>
        <v>0</v>
      </c>
      <c r="C157" s="42">
        <f>'S3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85">
        <f>'S3 Maquette'!B158</f>
        <v>0</v>
      </c>
      <c r="B158" s="44">
        <f>'S3 Maquette'!C158</f>
        <v>0</v>
      </c>
      <c r="C158" s="42">
        <f>'S3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85">
        <f>'S3 Maquette'!B159</f>
        <v>0</v>
      </c>
      <c r="B159" s="44">
        <f>'S3 Maquette'!C159</f>
        <v>0</v>
      </c>
      <c r="C159" s="42">
        <f>'S3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85">
        <f>'S3 Maquette'!B160</f>
        <v>0</v>
      </c>
      <c r="B160" s="44">
        <f>'S3 Maquette'!C160</f>
        <v>0</v>
      </c>
      <c r="C160" s="42">
        <f>'S3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85">
        <f>'S3 Maquette'!B161</f>
        <v>0</v>
      </c>
      <c r="B161" s="44">
        <f>'S3 Maquette'!C161</f>
        <v>0</v>
      </c>
      <c r="C161" s="42">
        <f>'S3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85">
        <f>'S3 Maquette'!B162</f>
        <v>0</v>
      </c>
      <c r="B162" s="44">
        <f>'S3 Maquette'!C162</f>
        <v>0</v>
      </c>
      <c r="C162" s="42">
        <f>'S3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85">
        <f>'S3 Maquette'!B163</f>
        <v>0</v>
      </c>
      <c r="B163" s="44">
        <f>'S3 Maquette'!C163</f>
        <v>0</v>
      </c>
      <c r="C163" s="42">
        <f>'S3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85">
        <f>'S3 Maquette'!B164</f>
        <v>0</v>
      </c>
      <c r="B164" s="44">
        <f>'S3 Maquette'!C164</f>
        <v>0</v>
      </c>
      <c r="C164" s="42">
        <f>'S3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85">
        <f>'S3 Maquette'!B165</f>
        <v>0</v>
      </c>
      <c r="B165" s="44">
        <f>'S3 Maquette'!C165</f>
        <v>0</v>
      </c>
      <c r="C165" s="42">
        <f>'S3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85">
        <f>'S3 Maquette'!B166</f>
        <v>0</v>
      </c>
      <c r="B166" s="44">
        <f>'S3 Maquette'!C166</f>
        <v>0</v>
      </c>
      <c r="C166" s="42">
        <f>'S3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85">
        <f>'S3 Maquette'!B167</f>
        <v>0</v>
      </c>
      <c r="B167" s="44">
        <f>'S3 Maquette'!C167</f>
        <v>0</v>
      </c>
      <c r="C167" s="42">
        <f>'S3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85">
        <f>'S3 Maquette'!B168</f>
        <v>0</v>
      </c>
      <c r="B168" s="44">
        <f>'S3 Maquette'!C168</f>
        <v>0</v>
      </c>
      <c r="C168" s="42">
        <f>'S3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85">
        <f>'S3 Maquette'!B169</f>
        <v>0</v>
      </c>
      <c r="B169" s="44">
        <f>'S3 Maquette'!C169</f>
        <v>0</v>
      </c>
      <c r="C169" s="42">
        <f>'S3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85">
        <f>'S3 Maquette'!B170</f>
        <v>0</v>
      </c>
      <c r="B170" s="44">
        <f>'S3 Maquette'!C170</f>
        <v>0</v>
      </c>
      <c r="C170" s="42">
        <f>'S3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85">
        <f>'S3 Maquette'!B171</f>
        <v>0</v>
      </c>
      <c r="B171" s="44">
        <f>'S3 Maquette'!C171</f>
        <v>0</v>
      </c>
      <c r="C171" s="42">
        <f>'S3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85">
        <f>'S3 Maquette'!B172</f>
        <v>0</v>
      </c>
      <c r="B172" s="44">
        <f>'S3 Maquette'!C172</f>
        <v>0</v>
      </c>
      <c r="C172" s="42">
        <f>'S3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85">
        <f>'S3 Maquette'!B173</f>
        <v>0</v>
      </c>
      <c r="B173" s="44">
        <f>'S3 Maquette'!C173</f>
        <v>0</v>
      </c>
      <c r="C173" s="42">
        <f>'S3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85">
        <f>'S3 Maquette'!B174</f>
        <v>0</v>
      </c>
      <c r="B174" s="44">
        <f>'S3 Maquette'!C174</f>
        <v>0</v>
      </c>
      <c r="C174" s="42">
        <f>'S3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85">
        <f>'S3 Maquette'!B175</f>
        <v>0</v>
      </c>
      <c r="B175" s="44">
        <f>'S3 Maquette'!C175</f>
        <v>0</v>
      </c>
      <c r="C175" s="42">
        <f>'S3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85">
        <f>'S3 Maquette'!B176</f>
        <v>0</v>
      </c>
      <c r="B176" s="44">
        <f>'S3 Maquette'!C176</f>
        <v>0</v>
      </c>
      <c r="C176" s="42">
        <f>'S3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85">
        <f>'S3 Maquette'!B177</f>
        <v>0</v>
      </c>
      <c r="B177" s="44">
        <f>'S3 Maquette'!C177</f>
        <v>0</v>
      </c>
      <c r="C177" s="42">
        <f>'S3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85">
        <f>'S3 Maquette'!B178</f>
        <v>0</v>
      </c>
      <c r="B178" s="44">
        <f>'S3 Maquette'!C178</f>
        <v>0</v>
      </c>
      <c r="C178" s="42">
        <f>'S3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85">
        <f>'S3 Maquette'!B179</f>
        <v>0</v>
      </c>
      <c r="B179" s="44">
        <f>'S3 Maquette'!C179</f>
        <v>0</v>
      </c>
      <c r="C179" s="42">
        <f>'S3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85">
        <f>'S3 Maquette'!B180</f>
        <v>0</v>
      </c>
      <c r="B180" s="44">
        <f>'S3 Maquette'!C180</f>
        <v>0</v>
      </c>
      <c r="C180" s="42">
        <f>'S3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85">
        <f>'S3 Maquette'!B181</f>
        <v>0</v>
      </c>
      <c r="B181" s="44">
        <f>'S3 Maquette'!C181</f>
        <v>0</v>
      </c>
      <c r="C181" s="42">
        <f>'S3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85">
        <f>'S3 Maquette'!B182</f>
        <v>0</v>
      </c>
      <c r="B182" s="44">
        <f>'S3 Maquette'!C182</f>
        <v>0</v>
      </c>
      <c r="C182" s="42">
        <f>'S3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85">
        <f>'S3 Maquette'!B183</f>
        <v>0</v>
      </c>
      <c r="B183" s="44">
        <f>'S3 Maquette'!C183</f>
        <v>0</v>
      </c>
      <c r="C183" s="42">
        <f>'S3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85">
        <f>'S3 Maquette'!B184</f>
        <v>0</v>
      </c>
      <c r="B184" s="44">
        <f>'S3 Maquette'!C184</f>
        <v>0</v>
      </c>
      <c r="C184" s="42">
        <f>'S3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85">
        <f>'S3 Maquette'!B185</f>
        <v>0</v>
      </c>
      <c r="B185" s="44">
        <f>'S3 Maquette'!C185</f>
        <v>0</v>
      </c>
      <c r="C185" s="42">
        <f>'S3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85">
        <f>'S3 Maquette'!B186</f>
        <v>0</v>
      </c>
      <c r="B186" s="44">
        <f>'S3 Maquette'!C186</f>
        <v>0</v>
      </c>
      <c r="C186" s="42">
        <f>'S3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85">
        <f>'S3 Maquette'!B187</f>
        <v>0</v>
      </c>
      <c r="B187" s="44">
        <f>'S3 Maquette'!C187</f>
        <v>0</v>
      </c>
      <c r="C187" s="42">
        <f>'S3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85">
        <f>'S3 Maquette'!B188</f>
        <v>0</v>
      </c>
      <c r="B188" s="44">
        <f>'S3 Maquette'!C188</f>
        <v>0</v>
      </c>
      <c r="C188" s="42">
        <f>'S3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85">
        <f>'S3 Maquette'!B189</f>
        <v>0</v>
      </c>
      <c r="B189" s="44">
        <f>'S3 Maquette'!C189</f>
        <v>0</v>
      </c>
      <c r="C189" s="42">
        <f>'S3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85">
        <f>'S3 Maquette'!B190</f>
        <v>0</v>
      </c>
      <c r="B190" s="44">
        <f>'S3 Maquette'!C190</f>
        <v>0</v>
      </c>
      <c r="C190" s="42">
        <f>'S3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85">
        <f>'S3 Maquette'!B191</f>
        <v>0</v>
      </c>
      <c r="B191" s="44">
        <f>'S3 Maquette'!C191</f>
        <v>0</v>
      </c>
      <c r="C191" s="42">
        <f>'S3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85">
        <f>'S3 Maquette'!B192</f>
        <v>0</v>
      </c>
      <c r="B192" s="44">
        <f>'S3 Maquette'!C192</f>
        <v>0</v>
      </c>
      <c r="C192" s="42">
        <f>'S3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85">
        <f>'S3 Maquette'!B193</f>
        <v>0</v>
      </c>
      <c r="B193" s="44">
        <f>'S3 Maquette'!C193</f>
        <v>0</v>
      </c>
      <c r="C193" s="42">
        <f>'S3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85">
        <f>'S3 Maquette'!B194</f>
        <v>0</v>
      </c>
      <c r="B194" s="44">
        <f>'S3 Maquette'!C194</f>
        <v>0</v>
      </c>
      <c r="C194" s="42">
        <f>'S3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85">
        <f>'S3 Maquette'!B195</f>
        <v>0</v>
      </c>
      <c r="B195" s="44">
        <f>'S3 Maquette'!C195</f>
        <v>0</v>
      </c>
      <c r="C195" s="42">
        <f>'S3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85">
        <f>'S3 Maquette'!B196</f>
        <v>0</v>
      </c>
      <c r="B196" s="44">
        <f>'S3 Maquette'!C196</f>
        <v>0</v>
      </c>
      <c r="C196" s="42">
        <f>'S3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85">
        <f>'S3 Maquette'!B197</f>
        <v>0</v>
      </c>
      <c r="B197" s="44">
        <f>'S3 Maquette'!C197</f>
        <v>0</v>
      </c>
      <c r="C197" s="42">
        <f>'S3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85">
        <f>'S3 Maquette'!B198</f>
        <v>0</v>
      </c>
      <c r="B198" s="44">
        <f>'S3 Maquette'!C198</f>
        <v>0</v>
      </c>
      <c r="C198" s="42">
        <f>'S3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85">
        <f>'S3 Maquette'!B199</f>
        <v>0</v>
      </c>
      <c r="B199" s="44">
        <f>'S3 Maquette'!C199</f>
        <v>0</v>
      </c>
      <c r="C199" s="42">
        <f>'S3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85">
        <f>'S3 Maquette'!B200</f>
        <v>0</v>
      </c>
      <c r="B200" s="44">
        <f>'S3 Maquette'!C200</f>
        <v>0</v>
      </c>
      <c r="C200" s="42">
        <f>'S3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85">
        <f>'S3 Maquette'!B201</f>
        <v>0</v>
      </c>
      <c r="B201" s="44">
        <f>'S3 Maquette'!C201</f>
        <v>0</v>
      </c>
      <c r="C201" s="42">
        <f>'S3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85">
        <f>'S3 Maquette'!B202</f>
        <v>0</v>
      </c>
      <c r="B202" s="44">
        <f>'S3 Maquette'!C202</f>
        <v>0</v>
      </c>
      <c r="C202" s="42">
        <f>'S3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85">
        <f>'S3 Maquette'!B203</f>
        <v>0</v>
      </c>
      <c r="B203" s="44">
        <f>'S3 Maquette'!C203</f>
        <v>0</v>
      </c>
      <c r="C203" s="42">
        <f>'S3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85">
        <f>'S3 Maquette'!B204</f>
        <v>0</v>
      </c>
      <c r="B204" s="44">
        <f>'S3 Maquette'!C204</f>
        <v>0</v>
      </c>
      <c r="C204" s="42">
        <f>'S3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85">
        <f>'S3 Maquette'!B205</f>
        <v>0</v>
      </c>
      <c r="B205" s="44">
        <f>'S3 Maquette'!C205</f>
        <v>0</v>
      </c>
      <c r="C205" s="42">
        <f>'S3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85">
        <f>'S3 Maquette'!B206</f>
        <v>0</v>
      </c>
      <c r="B206" s="44">
        <f>'S3 Maquette'!C206</f>
        <v>0</v>
      </c>
      <c r="C206" s="42">
        <f>'S3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85">
        <f>'S3 Maquette'!B207</f>
        <v>0</v>
      </c>
      <c r="B207" s="44">
        <f>'S3 Maquette'!C207</f>
        <v>0</v>
      </c>
      <c r="C207" s="42">
        <f>'S3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85">
        <f>'S3 Maquette'!B208</f>
        <v>0</v>
      </c>
      <c r="B208" s="44">
        <f>'S3 Maquette'!C208</f>
        <v>0</v>
      </c>
      <c r="C208" s="42">
        <f>'S3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85">
        <f>'S3 Maquette'!B209</f>
        <v>0</v>
      </c>
      <c r="B209" s="44">
        <f>'S3 Maquette'!C209</f>
        <v>0</v>
      </c>
      <c r="C209" s="42">
        <f>'S3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85">
        <f>'S3 Maquette'!B210</f>
        <v>0</v>
      </c>
      <c r="B210" s="44">
        <f>'S3 Maquette'!C210</f>
        <v>0</v>
      </c>
      <c r="C210" s="42">
        <f>'S3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85">
        <f>'S3 Maquette'!B211</f>
        <v>0</v>
      </c>
      <c r="B211" s="44">
        <f>'S3 Maquette'!C211</f>
        <v>0</v>
      </c>
      <c r="C211" s="42">
        <f>'S3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85">
        <f>'S3 Maquette'!B212</f>
        <v>0</v>
      </c>
      <c r="B212" s="44">
        <f>'S3 Maquette'!C212</f>
        <v>0</v>
      </c>
      <c r="C212" s="42">
        <f>'S3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85">
        <f>'S3 Maquette'!B213</f>
        <v>0</v>
      </c>
      <c r="B213" s="44">
        <f>'S3 Maquette'!C213</f>
        <v>0</v>
      </c>
      <c r="C213" s="42">
        <f>'S3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85">
        <f>'S3 Maquette'!B214</f>
        <v>0</v>
      </c>
      <c r="B214" s="44">
        <f>'S3 Maquette'!C214</f>
        <v>0</v>
      </c>
      <c r="C214" s="42">
        <f>'S3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85">
        <f>'S3 Maquette'!B215</f>
        <v>0</v>
      </c>
      <c r="B215" s="44">
        <f>'S3 Maquette'!C215</f>
        <v>0</v>
      </c>
      <c r="C215" s="42">
        <f>'S3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85">
        <f>'S3 Maquette'!B216</f>
        <v>0</v>
      </c>
      <c r="B216" s="44">
        <f>'S3 Maquette'!C216</f>
        <v>0</v>
      </c>
      <c r="C216" s="42">
        <f>'S3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85">
        <f>'S3 Maquette'!B217</f>
        <v>0</v>
      </c>
      <c r="B217" s="44">
        <f>'S3 Maquette'!C217</f>
        <v>0</v>
      </c>
      <c r="C217" s="42">
        <f>'S3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85">
        <f>'S3 Maquette'!B218</f>
        <v>0</v>
      </c>
      <c r="B218" s="44">
        <f>'S3 Maquette'!C218</f>
        <v>0</v>
      </c>
      <c r="C218" s="42">
        <f>'S3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85">
        <f>'S3 Maquette'!B219</f>
        <v>0</v>
      </c>
      <c r="B219" s="44">
        <f>'S3 Maquette'!C219</f>
        <v>0</v>
      </c>
      <c r="C219" s="42">
        <f>'S3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85">
        <f>'S3 Maquette'!B220</f>
        <v>0</v>
      </c>
      <c r="B220" s="44">
        <f>'S3 Maquette'!C220</f>
        <v>0</v>
      </c>
      <c r="C220" s="42">
        <f>'S3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85">
        <f>'S3 Maquette'!B221</f>
        <v>0</v>
      </c>
      <c r="B221" s="44">
        <f>'S3 Maquette'!C221</f>
        <v>0</v>
      </c>
      <c r="C221" s="42">
        <f>'S3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85">
        <f>'S3 Maquette'!B222</f>
        <v>0</v>
      </c>
      <c r="B222" s="44">
        <f>'S3 Maquette'!C222</f>
        <v>0</v>
      </c>
      <c r="C222" s="42">
        <f>'S3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85">
        <f>'S3 Maquette'!B223</f>
        <v>0</v>
      </c>
      <c r="B223" s="44">
        <f>'S3 Maquette'!C223</f>
        <v>0</v>
      </c>
      <c r="C223" s="42">
        <f>'S3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85">
        <f>'S3 Maquette'!B224</f>
        <v>0</v>
      </c>
      <c r="B224" s="44">
        <f>'S3 Maquette'!C224</f>
        <v>0</v>
      </c>
      <c r="C224" s="42">
        <f>'S3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85">
        <f>'S3 Maquette'!B225</f>
        <v>0</v>
      </c>
      <c r="B225" s="44">
        <f>'S3 Maquette'!C225</f>
        <v>0</v>
      </c>
      <c r="C225" s="42">
        <f>'S3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85">
        <f>'S3 Maquette'!B226</f>
        <v>0</v>
      </c>
      <c r="B226" s="44">
        <f>'S3 Maquette'!C226</f>
        <v>0</v>
      </c>
      <c r="C226" s="42">
        <f>'S3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85">
        <f>'S3 Maquette'!B227</f>
        <v>0</v>
      </c>
      <c r="B227" s="44">
        <f>'S3 Maquette'!C227</f>
        <v>0</v>
      </c>
      <c r="C227" s="42">
        <f>'S3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85">
        <f>'S3 Maquette'!B228</f>
        <v>0</v>
      </c>
      <c r="B228" s="44">
        <f>'S3 Maquette'!C228</f>
        <v>0</v>
      </c>
      <c r="C228" s="42">
        <f>'S3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85">
        <f>'S3 Maquette'!B229</f>
        <v>0</v>
      </c>
      <c r="B229" s="44">
        <f>'S3 Maquette'!C229</f>
        <v>0</v>
      </c>
      <c r="C229" s="42">
        <f>'S3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85">
        <f>'S3 Maquette'!B230</f>
        <v>0</v>
      </c>
      <c r="B230" s="44">
        <f>'S3 Maquette'!C230</f>
        <v>0</v>
      </c>
      <c r="C230" s="42">
        <f>'S3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85">
        <f>'S3 Maquette'!B231</f>
        <v>0</v>
      </c>
      <c r="B231" s="44">
        <f>'S3 Maquette'!C231</f>
        <v>0</v>
      </c>
      <c r="C231" s="42">
        <f>'S3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85">
        <f>'S3 Maquette'!B232</f>
        <v>0</v>
      </c>
      <c r="B232" s="44">
        <f>'S3 Maquette'!C232</f>
        <v>0</v>
      </c>
      <c r="C232" s="42">
        <f>'S3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85">
        <f>'S3 Maquette'!B233</f>
        <v>0</v>
      </c>
      <c r="B233" s="44">
        <f>'S3 Maquette'!C233</f>
        <v>0</v>
      </c>
      <c r="C233" s="42">
        <f>'S3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85">
        <f>'S3 Maquette'!B234</f>
        <v>0</v>
      </c>
      <c r="B234" s="44">
        <f>'S3 Maquette'!C234</f>
        <v>0</v>
      </c>
      <c r="C234" s="42">
        <f>'S3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85">
        <f>'S3 Maquette'!B235</f>
        <v>0</v>
      </c>
      <c r="B235" s="44">
        <f>'S3 Maquette'!C235</f>
        <v>0</v>
      </c>
      <c r="C235" s="42">
        <f>'S3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85">
        <f>'S3 Maquette'!B236</f>
        <v>0</v>
      </c>
      <c r="B236" s="44">
        <f>'S3 Maquette'!C236</f>
        <v>0</v>
      </c>
      <c r="C236" s="42">
        <f>'S3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85">
        <f>'S3 Maquette'!B237</f>
        <v>0</v>
      </c>
      <c r="B237" s="44">
        <f>'S3 Maquette'!C237</f>
        <v>0</v>
      </c>
      <c r="C237" s="42">
        <f>'S3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85">
        <f>'S3 Maquette'!B238</f>
        <v>0</v>
      </c>
      <c r="B238" s="44">
        <f>'S3 Maquette'!C238</f>
        <v>0</v>
      </c>
      <c r="C238" s="42">
        <f>'S3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85">
        <f>'S3 Maquette'!B239</f>
        <v>0</v>
      </c>
      <c r="B239" s="44">
        <f>'S3 Maquette'!C239</f>
        <v>0</v>
      </c>
      <c r="C239" s="42">
        <f>'S3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85">
        <f>'S3 Maquette'!B240</f>
        <v>0</v>
      </c>
      <c r="B240" s="44">
        <f>'S3 Maquette'!C240</f>
        <v>0</v>
      </c>
      <c r="C240" s="42">
        <f>'S3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85">
        <f>'S3 Maquette'!B241</f>
        <v>0</v>
      </c>
      <c r="B241" s="44">
        <f>'S3 Maquette'!C241</f>
        <v>0</v>
      </c>
      <c r="C241" s="42">
        <f>'S3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85">
        <f>'S3 Maquette'!B242</f>
        <v>0</v>
      </c>
      <c r="B242" s="44">
        <f>'S3 Maquette'!C242</f>
        <v>0</v>
      </c>
      <c r="C242" s="42">
        <f>'S3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85">
        <f>'S3 Maquette'!B243</f>
        <v>0</v>
      </c>
      <c r="B243" s="44">
        <f>'S3 Maquette'!C243</f>
        <v>0</v>
      </c>
      <c r="C243" s="42">
        <f>'S3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85">
        <f>'S3 Maquette'!B244</f>
        <v>0</v>
      </c>
      <c r="B244" s="44">
        <f>'S3 Maquette'!C244</f>
        <v>0</v>
      </c>
      <c r="C244" s="42">
        <f>'S3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85">
        <f>'S3 Maquette'!B245</f>
        <v>0</v>
      </c>
      <c r="B245" s="44">
        <f>'S3 Maquette'!C245</f>
        <v>0</v>
      </c>
      <c r="C245" s="42">
        <f>'S3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85">
        <f>'S3 Maquette'!B246</f>
        <v>0</v>
      </c>
      <c r="B246" s="44">
        <f>'S3 Maquette'!C246</f>
        <v>0</v>
      </c>
      <c r="C246" s="42">
        <f>'S3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85">
        <f>'S3 Maquette'!B247</f>
        <v>0</v>
      </c>
      <c r="B247" s="44">
        <f>'S3 Maquette'!C247</f>
        <v>0</v>
      </c>
      <c r="C247" s="42">
        <f>'S3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85">
        <f>'S3 Maquette'!B248</f>
        <v>0</v>
      </c>
      <c r="B248" s="44">
        <f>'S3 Maquette'!C248</f>
        <v>0</v>
      </c>
      <c r="C248" s="42">
        <f>'S3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85">
        <f>'S3 Maquette'!B249</f>
        <v>0</v>
      </c>
      <c r="B249" s="44">
        <f>'S3 Maquette'!C249</f>
        <v>0</v>
      </c>
      <c r="C249" s="42">
        <f>'S3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85">
        <f>'S3 Maquette'!B250</f>
        <v>0</v>
      </c>
      <c r="B250" s="44">
        <f>'S3 Maquette'!C250</f>
        <v>0</v>
      </c>
      <c r="C250" s="42">
        <f>'S3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85">
        <f>'S3 Maquette'!B251</f>
        <v>0</v>
      </c>
      <c r="B251" s="44">
        <f>'S3 Maquette'!C251</f>
        <v>0</v>
      </c>
      <c r="C251" s="42">
        <f>'S3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85">
        <f>'S3 Maquette'!B252</f>
        <v>0</v>
      </c>
      <c r="B252" s="44">
        <f>'S3 Maquette'!C252</f>
        <v>0</v>
      </c>
      <c r="C252" s="42">
        <f>'S3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85">
        <f>'S3 Maquette'!B253</f>
        <v>0</v>
      </c>
      <c r="B253" s="44">
        <f>'S3 Maquette'!C253</f>
        <v>0</v>
      </c>
      <c r="C253" s="42">
        <f>'S3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85">
        <f>'S3 Maquette'!B254</f>
        <v>0</v>
      </c>
      <c r="B254" s="44">
        <f>'S3 Maquette'!C254</f>
        <v>0</v>
      </c>
      <c r="C254" s="42">
        <f>'S3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85">
        <f>'S3 Maquette'!B255</f>
        <v>0</v>
      </c>
      <c r="B255" s="44">
        <f>'S3 Maquette'!C255</f>
        <v>0</v>
      </c>
      <c r="C255" s="42">
        <f>'S3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85">
        <f>'S3 Maquette'!B256</f>
        <v>0</v>
      </c>
      <c r="B256" s="44">
        <f>'S3 Maquette'!C256</f>
        <v>0</v>
      </c>
      <c r="C256" s="42">
        <f>'S3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85">
        <f>'S3 Maquette'!B257</f>
        <v>0</v>
      </c>
      <c r="B257" s="44">
        <f>'S3 Maquette'!C257</f>
        <v>0</v>
      </c>
      <c r="C257" s="42">
        <f>'S3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85">
        <f>'S3 Maquette'!B258</f>
        <v>0</v>
      </c>
      <c r="B258" s="44">
        <f>'S3 Maquette'!C258</f>
        <v>0</v>
      </c>
      <c r="C258" s="42">
        <f>'S3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85">
        <f>'S3 Maquette'!B259</f>
        <v>0</v>
      </c>
      <c r="B259" s="44">
        <f>'S3 Maquette'!C259</f>
        <v>0</v>
      </c>
      <c r="C259" s="42">
        <f>'S3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85">
        <f>'S3 Maquette'!B260</f>
        <v>0</v>
      </c>
      <c r="B260" s="44">
        <f>'S3 Maquette'!C260</f>
        <v>0</v>
      </c>
      <c r="C260" s="42">
        <f>'S3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85">
        <f>'S3 Maquette'!B261</f>
        <v>0</v>
      </c>
      <c r="B261" s="44">
        <f>'S3 Maquette'!C261</f>
        <v>0</v>
      </c>
      <c r="C261" s="42">
        <f>'S3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85">
        <f>'S3 Maquette'!B262</f>
        <v>0</v>
      </c>
      <c r="B262" s="44">
        <f>'S3 Maquette'!C262</f>
        <v>0</v>
      </c>
      <c r="C262" s="42">
        <f>'S3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85">
        <f>'S3 Maquette'!B263</f>
        <v>0</v>
      </c>
      <c r="B263" s="44">
        <f>'S3 Maquette'!C263</f>
        <v>0</v>
      </c>
      <c r="C263" s="42">
        <f>'S3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85">
        <f>'S3 Maquette'!B264</f>
        <v>0</v>
      </c>
      <c r="B264" s="44">
        <f>'S3 Maquette'!C264</f>
        <v>0</v>
      </c>
      <c r="C264" s="42">
        <f>'S3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85">
        <f>'S3 Maquette'!B265</f>
        <v>0</v>
      </c>
      <c r="B265" s="44">
        <f>'S3 Maquette'!C265</f>
        <v>0</v>
      </c>
      <c r="C265" s="42">
        <f>'S3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85">
        <f>'S3 Maquette'!B266</f>
        <v>0</v>
      </c>
      <c r="B266" s="44">
        <f>'S3 Maquette'!C266</f>
        <v>0</v>
      </c>
      <c r="C266" s="42">
        <f>'S3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85">
        <f>'S3 Maquette'!B267</f>
        <v>0</v>
      </c>
      <c r="B267" s="44">
        <f>'S3 Maquette'!C267</f>
        <v>0</v>
      </c>
      <c r="C267" s="42">
        <f>'S3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85">
        <f>'S3 Maquette'!B268</f>
        <v>0</v>
      </c>
      <c r="B268" s="44">
        <f>'S3 Maquette'!C268</f>
        <v>0</v>
      </c>
      <c r="C268" s="42">
        <f>'S3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85">
        <f>'S3 Maquette'!B269</f>
        <v>0</v>
      </c>
      <c r="B269" s="44">
        <f>'S3 Maquette'!C269</f>
        <v>0</v>
      </c>
      <c r="C269" s="42">
        <f>'S3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85">
        <f>'S3 Maquette'!B270</f>
        <v>0</v>
      </c>
      <c r="B270" s="44">
        <f>'S3 Maquette'!C270</f>
        <v>0</v>
      </c>
      <c r="C270" s="42">
        <f>'S3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85">
        <f>'S3 Maquette'!B271</f>
        <v>0</v>
      </c>
      <c r="B271" s="44">
        <f>'S3 Maquette'!C271</f>
        <v>0</v>
      </c>
      <c r="C271" s="42">
        <f>'S3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85">
        <f>'S3 Maquette'!B272</f>
        <v>0</v>
      </c>
      <c r="B272" s="44">
        <f>'S3 Maquette'!C272</f>
        <v>0</v>
      </c>
      <c r="C272" s="42">
        <f>'S3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85">
        <f>'S3 Maquette'!B273</f>
        <v>0</v>
      </c>
      <c r="B273" s="44">
        <f>'S3 Maquette'!C273</f>
        <v>0</v>
      </c>
      <c r="C273" s="42">
        <f>'S3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85">
        <f>'S3 Maquette'!B274</f>
        <v>0</v>
      </c>
      <c r="B274" s="44">
        <f>'S3 Maquette'!C274</f>
        <v>0</v>
      </c>
      <c r="C274" s="42">
        <f>'S3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85">
        <f>'S3 Maquette'!B275</f>
        <v>0</v>
      </c>
      <c r="B275" s="44">
        <f>'S3 Maquette'!C275</f>
        <v>0</v>
      </c>
      <c r="C275" s="42">
        <f>'S3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85">
        <f>'S3 Maquette'!B276</f>
        <v>0</v>
      </c>
      <c r="B276" s="44">
        <f>'S3 Maquette'!C276</f>
        <v>0</v>
      </c>
      <c r="C276" s="42">
        <f>'S3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85">
        <f>'S3 Maquette'!B277</f>
        <v>0</v>
      </c>
      <c r="B277" s="44">
        <f>'S3 Maquette'!C277</f>
        <v>0</v>
      </c>
      <c r="C277" s="42">
        <f>'S3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85">
        <f>'S3 Maquette'!B278</f>
        <v>0</v>
      </c>
      <c r="B278" s="44">
        <f>'S3 Maquette'!C278</f>
        <v>0</v>
      </c>
      <c r="C278" s="42">
        <f>'S3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85">
        <f>'S3 Maquette'!B279</f>
        <v>0</v>
      </c>
      <c r="B279" s="44">
        <f>'S3 Maquette'!C279</f>
        <v>0</v>
      </c>
      <c r="C279" s="42">
        <f>'S3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85">
        <f>'S3 Maquette'!B280</f>
        <v>0</v>
      </c>
      <c r="B280" s="44">
        <f>'S3 Maquette'!C280</f>
        <v>0</v>
      </c>
      <c r="C280" s="42">
        <f>'S3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85">
        <f>'S3 Maquette'!B281</f>
        <v>0</v>
      </c>
      <c r="B281" s="44">
        <f>'S3 Maquette'!C281</f>
        <v>0</v>
      </c>
      <c r="C281" s="42">
        <f>'S3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85">
        <f>'S3 Maquette'!B282</f>
        <v>0</v>
      </c>
      <c r="B282" s="44">
        <f>'S3 Maquette'!C282</f>
        <v>0</v>
      </c>
      <c r="C282" s="42">
        <f>'S3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85">
        <f>'S3 Maquette'!B283</f>
        <v>0</v>
      </c>
      <c r="B283" s="44">
        <f>'S3 Maquette'!C283</f>
        <v>0</v>
      </c>
      <c r="C283" s="42">
        <f>'S3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85">
        <f>'S3 Maquette'!B284</f>
        <v>0</v>
      </c>
      <c r="B284" s="44">
        <f>'S3 Maquette'!C284</f>
        <v>0</v>
      </c>
      <c r="C284" s="42">
        <f>'S3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85">
        <f>'S3 Maquette'!B285</f>
        <v>0</v>
      </c>
      <c r="B285" s="44">
        <f>'S3 Maquette'!C285</f>
        <v>0</v>
      </c>
      <c r="C285" s="42">
        <f>'S3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85">
        <f>'S3 Maquette'!B286</f>
        <v>0</v>
      </c>
      <c r="B286" s="44">
        <f>'S3 Maquette'!C286</f>
        <v>0</v>
      </c>
      <c r="C286" s="42">
        <f>'S3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85">
        <f>'S3 Maquette'!B287</f>
        <v>0</v>
      </c>
      <c r="B287" s="44">
        <f>'S3 Maquette'!C287</f>
        <v>0</v>
      </c>
      <c r="C287" s="42">
        <f>'S3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85">
        <f>'S3 Maquette'!B288</f>
        <v>0</v>
      </c>
      <c r="B288" s="44">
        <f>'S3 Maquette'!C288</f>
        <v>0</v>
      </c>
      <c r="C288" s="42">
        <f>'S3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85">
        <f>'S3 Maquette'!B289</f>
        <v>0</v>
      </c>
      <c r="B289" s="44">
        <f>'S3 Maquette'!C289</f>
        <v>0</v>
      </c>
      <c r="C289" s="42">
        <f>'S3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85">
        <f>'S3 Maquette'!B290</f>
        <v>0</v>
      </c>
      <c r="B290" s="44">
        <f>'S3 Maquette'!C290</f>
        <v>0</v>
      </c>
      <c r="C290" s="42">
        <f>'S3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85">
        <f>'S3 Maquette'!B291</f>
        <v>0</v>
      </c>
      <c r="B291" s="44">
        <f>'S3 Maquette'!C291</f>
        <v>0</v>
      </c>
      <c r="C291" s="42">
        <f>'S3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85">
        <f>'S3 Maquette'!B292</f>
        <v>0</v>
      </c>
      <c r="B292" s="44">
        <f>'S3 Maquette'!C292</f>
        <v>0</v>
      </c>
      <c r="C292" s="42">
        <f>'S3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85">
        <f>'S3 Maquette'!B293</f>
        <v>0</v>
      </c>
      <c r="B293" s="44">
        <f>'S3 Maquette'!C293</f>
        <v>0</v>
      </c>
      <c r="C293" s="42">
        <f>'S3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85">
        <f>'S3 Maquette'!B294</f>
        <v>0</v>
      </c>
      <c r="B294" s="44">
        <f>'S3 Maquette'!C294</f>
        <v>0</v>
      </c>
      <c r="C294" s="42">
        <f>'S3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85">
        <f>'S3 Maquette'!B295</f>
        <v>0</v>
      </c>
      <c r="B295" s="44">
        <f>'S3 Maquette'!C295</f>
        <v>0</v>
      </c>
      <c r="C295" s="42">
        <f>'S3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85">
        <f>'S3 Maquette'!B296</f>
        <v>0</v>
      </c>
      <c r="B296" s="44">
        <f>'S3 Maquette'!C296</f>
        <v>0</v>
      </c>
      <c r="C296" s="42">
        <f>'S3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85">
        <f>'S3 Maquette'!B297</f>
        <v>0</v>
      </c>
      <c r="B297" s="44">
        <f>'S3 Maquette'!C297</f>
        <v>0</v>
      </c>
      <c r="C297" s="42">
        <f>'S3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85">
        <f>'S3 Maquette'!B298</f>
        <v>0</v>
      </c>
      <c r="B298" s="44">
        <f>'S3 Maquette'!C298</f>
        <v>0</v>
      </c>
      <c r="C298" s="42">
        <f>'S3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85">
        <f>'S3 Maquette'!B299</f>
        <v>0</v>
      </c>
      <c r="B299" s="44">
        <f>'S3 Maquette'!C299</f>
        <v>0</v>
      </c>
      <c r="C299" s="42">
        <f>'S3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85">
        <f>'S3 Maquette'!B300</f>
        <v>0</v>
      </c>
      <c r="B300" s="44">
        <f>'S3 Maquette'!C300</f>
        <v>0</v>
      </c>
      <c r="C300" s="42">
        <f>'S3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49" priority="7">
      <formula>$C1="Parcours Pédagogique"</formula>
    </cfRule>
    <cfRule type="expression" dxfId="48" priority="8">
      <formula>$C1="BLOC"</formula>
    </cfRule>
    <cfRule type="expression" dxfId="47" priority="9">
      <formula>$C1="OPTION"</formula>
    </cfRule>
  </conditionalFormatting>
  <conditionalFormatting sqref="A18:S300 T18">
    <cfRule type="expression" dxfId="46" priority="14">
      <formula>$C18="Modification MCC"</formula>
    </cfRule>
  </conditionalFormatting>
  <conditionalFormatting sqref="B1:S7 C8:S9 C10 E10 J10:S11 B12:M12 P12 B13:L13 B14:N14 P14:S17 B15:M17 B301:S999">
    <cfRule type="expression" dxfId="45" priority="11">
      <formula>$D1="Modification"</formula>
    </cfRule>
    <cfRule type="expression" dxfId="44" priority="12">
      <formula>$D1="Création"</formula>
    </cfRule>
    <cfRule type="expression" dxfId="43" priority="13">
      <formula>$D1="Fermeture"</formula>
    </cfRule>
  </conditionalFormatting>
  <conditionalFormatting sqref="B1:S7 C8:S9 J10:S11 B12:M12 B13:L13 B14:N14 B15:M17 B301:S999 P14:S17 C10 E10 P12">
    <cfRule type="expression" dxfId="42" priority="10">
      <formula>$D1="Modification MCC"</formula>
    </cfRule>
  </conditionalFormatting>
  <conditionalFormatting sqref="C1:S9 C10 E10 J10:S11 C12:S1001">
    <cfRule type="expression" dxfId="41" priority="1">
      <formula>$B1="Option"</formula>
    </cfRule>
  </conditionalFormatting>
  <conditionalFormatting sqref="J1:J1001">
    <cfRule type="expression" dxfId="40" priority="5">
      <formula>$I1="NON"</formula>
    </cfRule>
  </conditionalFormatting>
  <conditionalFormatting sqref="L18:L300">
    <cfRule type="expression" dxfId="39" priority="19">
      <formula>$K18="CCI (CC Intégral)"</formula>
    </cfRule>
  </conditionalFormatting>
  <conditionalFormatting sqref="M1:M1001 L18:L300">
    <cfRule type="expression" dxfId="38" priority="18">
      <formula>$K1="CT (Contrôle terminal)"</formula>
    </cfRule>
  </conditionalFormatting>
  <conditionalFormatting sqref="N1:O1001">
    <cfRule type="expression" dxfId="37" priority="4">
      <formula>$K1="CCI (CC Intégral)"</formula>
    </cfRule>
  </conditionalFormatting>
  <conditionalFormatting sqref="Q1:R1001">
    <cfRule type="expression" dxfId="36" priority="3">
      <formula>$P1="Autres"</formula>
    </cfRule>
  </conditionalFormatting>
  <conditionalFormatting sqref="S1:S1001 T18">
    <cfRule type="expression" dxfId="35" priority="2">
      <formula>$P1="CT (Contrôle terminal)"</formula>
    </cfRule>
  </conditionalFormatting>
  <conditionalFormatting sqref="T18 A18:S300">
    <cfRule type="expression" dxfId="34" priority="15">
      <formula>$C18="Modification"</formula>
    </cfRule>
    <cfRule type="expression" dxfId="33" priority="16">
      <formula>$C18="Création"</formula>
    </cfRule>
    <cfRule type="expression" dxfId="32" priority="17">
      <formula>$C18="Fermeture"</formula>
    </cfRule>
  </conditionalFormatting>
  <dataValidations count="6">
    <dataValidation type="list" allowBlank="1" showInputMessage="1" showErrorMessage="1" sqref="E19:F300 H19:I300 G19:G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4AB42344-82CD-464C-B35E-3C8E42D8FA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2024-04-25T12:22:29Z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