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ocuments/DU-DE/Décembre 2022 : Pour 2024/DU arabo-musulman/"/>
    </mc:Choice>
  </mc:AlternateContent>
  <xr:revisionPtr revIDLastSave="0" documentId="13_ncr:1_{8D266B16-001C-EA49-B0AA-0CF87ECE8F3D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6" l="1"/>
  <c r="B3" i="6"/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<sst xmlns="http://schemas.openxmlformats.org/spreadsheetml/2006/main" count="351" uniqueCount="140">
  <si>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</si>
  <si>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</si>
  <si>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</si>
  <si>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</si>
  <si>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</si>
  <si>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</si>
  <si>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</si>
  <si>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</si>
  <si>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</si>
  <si>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</si>
  <si>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</si>
  <si>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</si>
  <si>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</si>
  <si>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</si>
  <si>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</si>
  <si>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</si>
  <si>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</si>
  <si>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</si>
  <si>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</si>
  <si>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</si>
  <si>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</si>
  <si>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</si>
  <si>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</si>
  <si>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</si>
  <si>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</si>
  <si>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</si>
  <si>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</si>
  <si>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</si>
  <si>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</si>
  <si>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</si>
  <si>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</si>
  <si>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</si>
  <si>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</si>
  <si>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</si>
  <si>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</si>
  <si>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</si>
  <si>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</si>
  <si>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</si>
  <si>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</si>
  <si>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</si>
  <si>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</si>
  <si>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</si>
  <si>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</si>
  <si>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</si>
  <si>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</si>
  <si>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</si>
  <si>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</si>
  <si>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</si>
  <si>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</si>
  <si>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</si>
  <si>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</si>
  <si>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</si>
  <si>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</si>
  <si>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</si>
  <si>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</si>
  <si>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</si>
  <si>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</si>
  <si>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</si>
  <si>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</si>
  <si>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</si>
  <si>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</si>
  <si>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</si>
  <si>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</si>
  <si>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</si>
  <si>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</si>
  <si>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</si>
  <si>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</si>
  <si>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</si>
  <si>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</si>
  <si>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</si>
  <si>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</si>
  <si>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</si>
  <si>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</si>
  <si>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</si>
  <si>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</si>
  <si>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</si>
  <si>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</si>
  <si>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</si>
  <si>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</si>
  <si>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</si>
  <si>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</si>
  <si>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</si>
  <si>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</si>
  <si>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</si>
  <si>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</si>
  <si>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</si>
  <si>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</si>
  <si>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Grammaire 1</t>
  </si>
  <si>
    <t>HPEEBR1</t>
  </si>
  <si>
    <t>OUI</t>
  </si>
  <si>
    <t>Oui</t>
  </si>
  <si>
    <t>nouveau calcul</t>
  </si>
  <si>
    <t>Assidus = calcul à partir des 5 meilleures notes sur 6</t>
  </si>
  <si>
    <t>Non assidus = calcul à partir des 2 meilleures notes sur 3</t>
  </si>
  <si>
    <t>Expression écrite et orale 1</t>
  </si>
  <si>
    <t>HPEEBE1</t>
  </si>
  <si>
    <t>Langue et culture de spécialité 1</t>
  </si>
  <si>
    <t>HPEEBS1</t>
  </si>
  <si>
    <t>CCI</t>
  </si>
  <si>
    <r>
      <t xml:space="preserve">    </t>
    </r>
    <r>
      <rPr>
        <b/>
        <sz val="12"/>
        <color theme="1"/>
        <rFont val="Calibri"/>
        <family val="2"/>
        <scheme val="minor"/>
      </rPr>
      <t>UE Arabe debutant 2</t>
    </r>
  </si>
  <si>
    <t xml:space="preserve"> UE arabe débutant 1</t>
  </si>
  <si>
    <t xml:space="preserve">   Expression écrite et orale 2 </t>
  </si>
  <si>
    <t>HPEEBE2</t>
  </si>
  <si>
    <t>HPEEBG2</t>
  </si>
  <si>
    <t xml:space="preserve">  Grammaire 2 </t>
  </si>
  <si>
    <t xml:space="preserve"> Langue et culture de specialite 2 </t>
  </si>
  <si>
    <t>HPEEBS2</t>
  </si>
  <si>
    <t>HPUEB30</t>
  </si>
  <si>
    <r>
      <t xml:space="preserve">    </t>
    </r>
    <r>
      <rPr>
        <b/>
        <sz val="12"/>
        <color theme="1"/>
        <rFont val="Calibri"/>
        <family val="2"/>
        <scheme val="minor"/>
      </rPr>
      <t>UE Arabe</t>
    </r>
    <r>
      <rPr>
        <sz val="11"/>
        <color theme="1"/>
        <rFont val="Calibri"/>
        <family val="2"/>
        <scheme val="minor"/>
      </rPr>
      <t xml:space="preserve"> niveau 3</t>
    </r>
  </si>
  <si>
    <t>HPEEBC3</t>
  </si>
  <si>
    <t>HPEEBL3</t>
  </si>
  <si>
    <t>       Culture ARABE</t>
  </si>
  <si>
    <t>       Langue de spécialite - Arabe</t>
  </si>
  <si>
    <t xml:space="preserve"> Langue, traduction, Expression écrite et orale ARABE</t>
  </si>
  <si>
    <t>HPEEBS3</t>
  </si>
  <si>
    <t>  </t>
  </si>
  <si>
    <r>
      <t xml:space="preserve">    </t>
    </r>
    <r>
      <rPr>
        <b/>
        <sz val="12"/>
        <color theme="1"/>
        <rFont val="Calibri"/>
        <family val="2"/>
        <scheme val="minor"/>
      </rPr>
      <t>UE Arabe</t>
    </r>
    <r>
      <rPr>
        <sz val="11"/>
        <color theme="1"/>
        <rFont val="Calibri"/>
        <family val="2"/>
        <scheme val="minor"/>
      </rPr>
      <t>-niveau 4</t>
    </r>
  </si>
  <si>
    <t>HPEEBC4</t>
  </si>
  <si>
    <t>HPEEBS4</t>
  </si>
  <si>
    <t>HPEEBL4</t>
  </si>
  <si>
    <t xml:space="preserve"> Culture - Arabe</t>
  </si>
  <si>
    <t xml:space="preserve"> Langue de specialite - Arabe</t>
  </si>
  <si>
    <t xml:space="preserve">Langue, traduction, expression écrite et orale </t>
  </si>
  <si>
    <t>HPUEB10A </t>
  </si>
  <si>
    <t>HPUEB20A</t>
  </si>
  <si>
    <t xml:space="preserve"> HPUEB40</t>
  </si>
  <si>
    <t>compensation</t>
  </si>
  <si>
    <t>aucune</t>
  </si>
  <si>
    <t>autorisé</t>
  </si>
  <si>
    <t xml:space="preserve">DU 1 Langue et civilisation arabo-musulmane </t>
  </si>
  <si>
    <t xml:space="preserve">DU2  Langue et civilisation arabo-musulmane </t>
  </si>
  <si>
    <t>HUARB1--180</t>
  </si>
  <si>
    <t>HUARB18-180</t>
  </si>
  <si>
    <t>HUS1ARB</t>
  </si>
  <si>
    <t>HUS2ARB</t>
  </si>
  <si>
    <t>HUARB1-180</t>
  </si>
  <si>
    <t>HUARB2-180</t>
  </si>
  <si>
    <t>HUS3ARB</t>
  </si>
  <si>
    <t>HUS4ARB</t>
  </si>
  <si>
    <t>HUAR2B18-180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</si>
</sst>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8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2" fillId="6" borderId="2" xfId="0" applyFont="1" applyFill="1" applyBorder="1" applyAlignment="1" applyProtection="1">
      <alignment horizontal="center" vertical="center"/>
      <protection locked="0"/>
    </xf>
    <xf numFmtId="0" fontId="22" fillId="6" borderId="4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2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checked="Checked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A$1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1257300</xdr:colOff>
          <xdr:row>9</xdr:row>
          <xdr:rowOff>114300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76200</xdr:rowOff>
        </xdr:from>
        <xdr:to>
          <xdr:col>0</xdr:col>
          <xdr:colOff>1257300</xdr:colOff>
          <xdr:row>12</xdr:row>
          <xdr:rowOff>114300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1257300</xdr:colOff>
          <xdr:row>11</xdr:row>
          <xdr:rowOff>38100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ambe/Downloads/MCC%20Portail%20L1%20L2-%20LEA%202021-2022(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\Users\beluafi\Desktop\DOC%20Maquette%20-%20MCC\MCC-Portail%20&amp;%20L1%20L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Semestre 1"/>
      <sheetName val="Semestre 2"/>
      <sheetName val="Semestre 3"/>
      <sheetName val="Semestre 4"/>
      <sheetName val="Listes"/>
    </sheetNames>
    <sheetDataSet>
      <sheetData sheetId="0">
        <row r="3">
          <cell r="B3" t="str">
            <v>Lettres Langues Arts et Communication</v>
          </cell>
          <cell r="C3"/>
          <cell r="D3"/>
          <cell r="E3"/>
          <cell r="F3"/>
          <cell r="G3"/>
          <cell r="H3"/>
          <cell r="I3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tabSelected="1" topLeftCell="A2" workbookViewId="0">
      <selection activeCell="A11" sqref="A11:I11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83" t="s">
        <v>68</v>
      </c>
      <c r="B1" s="84"/>
      <c r="C1" s="85"/>
      <c r="D1" s="85"/>
      <c r="E1" s="85"/>
      <c r="F1" s="85"/>
      <c r="G1" s="85"/>
      <c r="H1" s="85"/>
      <c r="I1" s="86"/>
      <c r="J1" s="17"/>
    </row>
    <row r="2" spans="1:10" s="10" customFormat="1" ht="25" customHeight="1" x14ac:dyDescent="0.35">
      <c r="A2" s="20" t="s">
        <v>26</v>
      </c>
      <c r="B2" s="51" t="s">
        <v>69</v>
      </c>
      <c r="C2" s="82"/>
      <c r="D2" s="82"/>
      <c r="E2" s="82"/>
      <c r="F2" s="82"/>
      <c r="G2" s="82"/>
      <c r="H2" s="82"/>
      <c r="I2" s="82"/>
      <c r="J2" s="11"/>
    </row>
    <row r="3" spans="1:10" s="9" customFormat="1" ht="25" customHeight="1" x14ac:dyDescent="0.35">
      <c r="A3" s="21" t="s">
        <v>24</v>
      </c>
      <c r="B3" s="99" t="str">
        <f>'[2]Fiche générale'!B3:I3</f>
        <v>Lettres Langues Arts et Communication</v>
      </c>
      <c r="C3" s="99"/>
      <c r="D3" s="99"/>
      <c r="E3" s="99"/>
      <c r="F3" s="99">
        <f>'[2]Fiche générale'!F3:M3</f>
        <v>0</v>
      </c>
      <c r="G3" s="99"/>
      <c r="H3" s="99"/>
      <c r="I3" s="99"/>
      <c r="J3" s="18"/>
    </row>
    <row r="4" spans="1:10" s="9" customFormat="1" ht="25" customHeight="1" x14ac:dyDescent="0.35">
      <c r="A4" s="20" t="s">
        <v>83</v>
      </c>
      <c r="B4" s="52" t="s">
        <v>65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.25" customHeight="1" x14ac:dyDescent="0.2">
      <c r="A5" s="87" t="s">
        <v>32</v>
      </c>
      <c r="B5" s="88"/>
      <c r="C5" s="88"/>
      <c r="D5" s="88"/>
      <c r="E5" s="88"/>
      <c r="F5" s="88"/>
      <c r="G5" s="88"/>
      <c r="H5" s="88"/>
      <c r="I5" s="89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90" t="s">
        <v>28</v>
      </c>
      <c r="B7" s="91"/>
      <c r="C7" s="91"/>
      <c r="D7" s="91"/>
      <c r="E7" s="91"/>
      <c r="F7" s="91"/>
      <c r="G7" s="91"/>
      <c r="H7" s="91"/>
      <c r="I7" s="92"/>
    </row>
    <row r="8" spans="1:10" s="9" customFormat="1" x14ac:dyDescent="0.2">
      <c r="A8" s="76"/>
      <c r="B8" s="77"/>
      <c r="C8" s="77"/>
      <c r="D8" s="77"/>
      <c r="E8" s="77"/>
      <c r="F8" s="77"/>
      <c r="G8" s="77"/>
      <c r="H8" s="77"/>
      <c r="I8" s="78"/>
    </row>
    <row r="9" spans="1:10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10" x14ac:dyDescent="0.2">
      <c r="A10" s="93" t="s">
        <v>29</v>
      </c>
      <c r="B10" s="94"/>
      <c r="C10" s="94"/>
      <c r="D10" s="94"/>
      <c r="E10" s="94"/>
      <c r="F10" s="94"/>
      <c r="G10" s="94"/>
      <c r="H10" s="94"/>
      <c r="I10" s="95"/>
    </row>
    <row r="11" spans="1:10" s="9" customFormat="1" x14ac:dyDescent="0.2">
      <c r="A11" s="76"/>
      <c r="B11" s="77"/>
      <c r="C11" s="77"/>
      <c r="D11" s="77"/>
      <c r="E11" s="77"/>
      <c r="F11" s="77"/>
      <c r="G11" s="77"/>
      <c r="H11" s="77"/>
      <c r="I11" s="78"/>
    </row>
    <row r="12" spans="1:10" x14ac:dyDescent="0.2">
      <c r="A12" s="67"/>
      <c r="B12" s="68"/>
      <c r="C12" s="68"/>
      <c r="D12" s="68"/>
      <c r="E12" s="68"/>
      <c r="F12" s="68"/>
      <c r="G12" s="68"/>
      <c r="H12" s="68"/>
      <c r="I12" s="69"/>
    </row>
    <row r="13" spans="1:10" s="14" customFormat="1" x14ac:dyDescent="0.2">
      <c r="A13" s="93" t="s">
        <v>30</v>
      </c>
      <c r="B13" s="94"/>
      <c r="C13" s="94"/>
      <c r="D13" s="94"/>
      <c r="E13" s="94"/>
      <c r="F13" s="94"/>
      <c r="G13" s="94"/>
      <c r="H13" s="94"/>
      <c r="I13" s="95"/>
    </row>
    <row r="14" spans="1:10" s="23" customFormat="1" x14ac:dyDescent="0.2">
      <c r="A14" s="76"/>
      <c r="B14" s="77"/>
      <c r="C14" s="77"/>
      <c r="D14" s="77"/>
      <c r="E14" s="77"/>
      <c r="F14" s="77"/>
      <c r="G14" s="77"/>
      <c r="H14" s="77"/>
      <c r="I14" s="78"/>
    </row>
    <row r="15" spans="1:10" x14ac:dyDescent="0.2">
      <c r="A15" s="67" t="s">
        <v>126</v>
      </c>
      <c r="B15" s="68"/>
      <c r="C15" s="68"/>
      <c r="D15" s="68"/>
      <c r="E15" s="68"/>
      <c r="F15" s="68"/>
      <c r="G15" s="68"/>
      <c r="H15" s="68"/>
      <c r="I15" s="69"/>
    </row>
    <row r="16" spans="1:10" s="14" customFormat="1" x14ac:dyDescent="0.2">
      <c r="A16" s="93" t="s">
        <v>31</v>
      </c>
      <c r="B16" s="94"/>
      <c r="C16" s="94"/>
      <c r="D16" s="94"/>
      <c r="E16" s="94"/>
      <c r="F16" s="94"/>
      <c r="G16" s="94"/>
      <c r="H16" s="94"/>
      <c r="I16" s="95"/>
    </row>
    <row r="17" spans="1:9" s="23" customFormat="1" x14ac:dyDescent="0.2">
      <c r="A17" s="76"/>
      <c r="B17" s="77"/>
      <c r="C17" s="77"/>
      <c r="D17" s="77"/>
      <c r="E17" s="77"/>
      <c r="F17" s="77"/>
      <c r="G17" s="77"/>
      <c r="H17" s="77"/>
      <c r="I17" s="78"/>
    </row>
    <row r="18" spans="1:9" x14ac:dyDescent="0.2">
      <c r="A18" s="67" t="s">
        <v>127</v>
      </c>
      <c r="B18" s="68"/>
      <c r="C18" s="68"/>
      <c r="D18" s="68"/>
      <c r="E18" s="68"/>
      <c r="F18" s="68"/>
      <c r="G18" s="68"/>
      <c r="H18" s="68"/>
      <c r="I18" s="69"/>
    </row>
    <row r="19" spans="1:9" ht="20.25" customHeight="1" x14ac:dyDescent="0.2">
      <c r="A19" s="70" t="s">
        <v>33</v>
      </c>
      <c r="B19" s="71"/>
      <c r="C19" s="71"/>
      <c r="D19" s="71"/>
      <c r="E19" s="71"/>
      <c r="F19" s="71"/>
      <c r="G19" s="71"/>
      <c r="H19" s="71"/>
      <c r="I19" s="72"/>
    </row>
    <row r="20" spans="1:9" s="9" customFormat="1" x14ac:dyDescent="0.2">
      <c r="A20" s="96"/>
      <c r="B20" s="97"/>
      <c r="C20" s="97"/>
      <c r="D20" s="97"/>
      <c r="E20" s="97"/>
      <c r="F20" s="97"/>
      <c r="G20" s="97"/>
      <c r="H20" s="97"/>
      <c r="I20" s="98"/>
    </row>
    <row r="21" spans="1:9" x14ac:dyDescent="0.2">
      <c r="A21" s="67" t="s">
        <v>128</v>
      </c>
      <c r="B21" s="68"/>
      <c r="C21" s="68"/>
      <c r="D21" s="68"/>
      <c r="E21" s="68"/>
      <c r="F21" s="68"/>
      <c r="G21" s="68"/>
      <c r="H21" s="68"/>
      <c r="I21" s="69"/>
    </row>
    <row r="22" spans="1:9" ht="20.25" customHeight="1" x14ac:dyDescent="0.2">
      <c r="A22" s="70" t="s">
        <v>56</v>
      </c>
      <c r="B22" s="71"/>
      <c r="C22" s="71"/>
      <c r="D22" s="71"/>
      <c r="E22" s="71"/>
      <c r="F22" s="71"/>
      <c r="G22" s="71"/>
      <c r="H22" s="71"/>
      <c r="I22" s="72"/>
    </row>
    <row r="23" spans="1:9" x14ac:dyDescent="0.2">
      <c r="A23" s="79" t="s">
        <v>84</v>
      </c>
      <c r="B23" s="80"/>
      <c r="C23" s="80"/>
      <c r="D23" s="80"/>
      <c r="E23" s="80"/>
      <c r="F23" s="80"/>
      <c r="G23" s="80"/>
      <c r="H23" s="80"/>
      <c r="I23" s="81"/>
    </row>
    <row r="24" spans="1:9" x14ac:dyDescent="0.2">
      <c r="A24" s="73"/>
      <c r="B24" s="74"/>
      <c r="C24" s="74"/>
      <c r="D24" s="74"/>
      <c r="E24" s="74"/>
      <c r="F24" s="74"/>
      <c r="G24" s="74"/>
      <c r="H24" s="74"/>
      <c r="I24" s="75"/>
    </row>
    <row r="25" spans="1:9" x14ac:dyDescent="0.2">
      <c r="A25" s="64"/>
      <c r="B25" s="65"/>
      <c r="C25" s="65"/>
      <c r="D25" s="65"/>
      <c r="E25" s="65"/>
      <c r="F25" s="65"/>
      <c r="G25" s="65"/>
      <c r="H25" s="65"/>
      <c r="I25" s="66"/>
    </row>
  </sheetData>
  <sheetProtection formatCells="0" formatColumns="0" formatRows="0"/>
  <dataConsolidate/>
  <mergeCells count="24">
    <mergeCell ref="C2:I2"/>
    <mergeCell ref="A1:I1"/>
    <mergeCell ref="A21:I21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B3:E3"/>
    <mergeCell ref="F3:I3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zoomScale="70" zoomScaleNormal="70" zoomScalePageLayoutView="85" workbookViewId="0">
      <selection activeCell="B7" sqref="B7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14" t="s">
        <v>68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8" ht="20.25" customHeight="1" x14ac:dyDescent="0.2">
      <c r="A2" s="24" t="s">
        <v>26</v>
      </c>
      <c r="B2" s="115" t="str">
        <f>'Fiche générale'!B2</f>
        <v>EUR CREATES</v>
      </c>
      <c r="C2" s="115"/>
      <c r="D2" s="115"/>
      <c r="E2" s="115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16" t="str">
        <f>'Fiche générale'!B3:I3</f>
        <v>Lettres Langues Arts et Communication</v>
      </c>
      <c r="C3" s="117"/>
      <c r="D3" s="117"/>
      <c r="E3" s="117"/>
      <c r="F3" s="117"/>
      <c r="G3" s="117"/>
      <c r="H3" s="117"/>
      <c r="I3" s="117"/>
      <c r="J3" s="118"/>
      <c r="K3"/>
    </row>
    <row r="4" spans="1:18" ht="20.25" customHeight="1" x14ac:dyDescent="0.25">
      <c r="A4" s="24" t="s">
        <v>17</v>
      </c>
      <c r="B4" s="25"/>
      <c r="C4" s="26" t="s">
        <v>57</v>
      </c>
      <c r="D4" s="119" t="s">
        <v>132</v>
      </c>
      <c r="E4" s="119"/>
      <c r="F4" s="120" t="s">
        <v>25</v>
      </c>
      <c r="G4" s="121"/>
      <c r="H4" s="122"/>
      <c r="I4" s="123"/>
      <c r="J4" s="123"/>
      <c r="K4" s="123"/>
      <c r="L4" s="123"/>
      <c r="M4" s="123"/>
      <c r="N4" s="124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25" t="s">
        <v>131</v>
      </c>
      <c r="E6" s="126"/>
      <c r="F6" s="120" t="s">
        <v>2</v>
      </c>
      <c r="G6" s="121"/>
      <c r="H6" s="127" t="s">
        <v>129</v>
      </c>
      <c r="I6" s="128"/>
      <c r="J6" s="128"/>
      <c r="K6" s="128"/>
      <c r="L6" s="128"/>
      <c r="M6" s="128"/>
      <c r="N6" s="129"/>
    </row>
    <row r="7" spans="1:18" ht="20.25" customHeight="1" x14ac:dyDescent="0.2">
      <c r="A7" s="24" t="s">
        <v>34</v>
      </c>
      <c r="B7" s="47" t="s">
        <v>133</v>
      </c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30" t="s">
        <v>41</v>
      </c>
      <c r="F9" s="131"/>
      <c r="G9" s="130" t="s">
        <v>36</v>
      </c>
      <c r="H9" s="131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10" t="s">
        <v>40</v>
      </c>
      <c r="F10" s="111"/>
      <c r="G10" s="112"/>
      <c r="H10" s="113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4"/>
      <c r="F13" s="104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5" t="s">
        <v>18</v>
      </c>
      <c r="K14" s="106"/>
      <c r="L14" s="107"/>
      <c r="M14" s="105" t="s">
        <v>19</v>
      </c>
      <c r="N14" s="107"/>
      <c r="O14" s="100" t="s">
        <v>65</v>
      </c>
      <c r="P14" s="101"/>
      <c r="Q14" s="102"/>
      <c r="R14" s="103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8" t="str">
        <f>IF(H17="CCI (CC Intégral)","CT pour les dispensés","Contrôle Terminal")</f>
        <v>Contrôle Terminal</v>
      </c>
      <c r="L15" s="109"/>
      <c r="M15" s="108" t="s">
        <v>21</v>
      </c>
      <c r="N15" s="109"/>
      <c r="O15" s="43" t="s">
        <v>67</v>
      </c>
      <c r="P15" s="56" t="s">
        <v>21</v>
      </c>
      <c r="Q15" s="57"/>
      <c r="R15" s="103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3"/>
    </row>
    <row r="17" spans="1:18" ht="15" customHeight="1" x14ac:dyDescent="0.2">
      <c r="A17" s="1" t="s">
        <v>0</v>
      </c>
      <c r="B17" s="62" t="s">
        <v>100</v>
      </c>
      <c r="C17" t="s">
        <v>123</v>
      </c>
      <c r="D17" s="3">
        <v>6</v>
      </c>
      <c r="E17" s="3"/>
      <c r="F17" s="3"/>
      <c r="G17" s="3"/>
      <c r="H17" s="3"/>
      <c r="I17" s="3"/>
      <c r="J17" s="1">
        <v>6</v>
      </c>
      <c r="K17" s="1"/>
      <c r="L17" s="1"/>
      <c r="M17" s="1"/>
      <c r="N17" s="1"/>
      <c r="O17" s="1" t="s">
        <v>91</v>
      </c>
      <c r="P17" s="1" t="s">
        <v>91</v>
      </c>
      <c r="Q17" s="1"/>
      <c r="R17" s="60" t="s">
        <v>92</v>
      </c>
    </row>
    <row r="18" spans="1:18" ht="15" customHeight="1" x14ac:dyDescent="0.2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3"/>
      <c r="M18" s="1"/>
      <c r="N18" s="1"/>
      <c r="O18" s="1"/>
      <c r="P18" s="1"/>
      <c r="Q18" s="1"/>
      <c r="R18" s="1" t="s">
        <v>93</v>
      </c>
    </row>
    <row r="19" spans="1:18" s="9" customFormat="1" ht="15" customHeight="1" x14ac:dyDescent="0.2">
      <c r="A19" s="1" t="s">
        <v>37</v>
      </c>
      <c r="B19" s="59" t="s">
        <v>87</v>
      </c>
      <c r="C19" s="48" t="s">
        <v>88</v>
      </c>
      <c r="D19" s="48"/>
      <c r="E19" s="48">
        <v>1</v>
      </c>
      <c r="F19" s="2" t="s">
        <v>89</v>
      </c>
      <c r="G19" s="1"/>
      <c r="H19" s="54" t="s">
        <v>98</v>
      </c>
      <c r="I19" s="3"/>
      <c r="J19" s="1">
        <v>2</v>
      </c>
      <c r="K19" s="1"/>
      <c r="L19" s="1"/>
      <c r="M19" s="3"/>
      <c r="N19" s="3"/>
      <c r="O19" s="1" t="s">
        <v>91</v>
      </c>
      <c r="P19" s="1" t="s">
        <v>91</v>
      </c>
      <c r="Q19" s="1"/>
      <c r="R19" s="1"/>
    </row>
    <row r="20" spans="1:18" ht="15" customHeight="1" x14ac:dyDescent="0.2">
      <c r="A20" s="3"/>
      <c r="B20" s="61"/>
      <c r="C20" s="61"/>
      <c r="D20" s="61"/>
      <c r="E20" s="61"/>
      <c r="F20" s="61"/>
      <c r="G20" s="3"/>
      <c r="H20" s="3"/>
      <c r="I20" s="3"/>
      <c r="J20" s="3"/>
      <c r="K20" s="3"/>
      <c r="L20" s="3"/>
      <c r="M20" s="1"/>
      <c r="N20" s="1"/>
      <c r="O20" s="53"/>
      <c r="P20" s="1" t="s">
        <v>91</v>
      </c>
      <c r="Q20" s="1"/>
      <c r="R20" s="1"/>
    </row>
    <row r="21" spans="1:18" ht="15" customHeight="1" x14ac:dyDescent="0.2">
      <c r="A21" s="1" t="s">
        <v>37</v>
      </c>
      <c r="B21" s="48" t="s">
        <v>94</v>
      </c>
      <c r="C21" s="48" t="s">
        <v>95</v>
      </c>
      <c r="D21" s="48"/>
      <c r="E21" s="48">
        <v>1</v>
      </c>
      <c r="F21" s="2" t="s">
        <v>89</v>
      </c>
      <c r="G21" s="3" t="s">
        <v>90</v>
      </c>
      <c r="H21" s="3" t="s">
        <v>61</v>
      </c>
      <c r="I21" s="3"/>
      <c r="J21" s="1">
        <v>2</v>
      </c>
      <c r="K21" s="1"/>
      <c r="L21" s="1"/>
      <c r="M21" s="1"/>
      <c r="N21" s="1"/>
      <c r="O21" s="1" t="s">
        <v>91</v>
      </c>
      <c r="P21" s="1"/>
      <c r="Q21" s="1"/>
      <c r="R21" s="1"/>
    </row>
    <row r="22" spans="1:18" ht="14.25" customHeight="1" x14ac:dyDescent="0.2">
      <c r="A22" s="1"/>
      <c r="B22" s="48"/>
      <c r="C22" s="48"/>
      <c r="D22" s="48"/>
      <c r="E22" s="48"/>
      <c r="F22" s="2"/>
      <c r="G22" s="3"/>
      <c r="H22" s="3"/>
      <c r="I22" s="3"/>
      <c r="J22" s="1"/>
      <c r="K22" s="1"/>
      <c r="L22" s="1"/>
      <c r="M22" s="1"/>
      <c r="N22" s="1"/>
      <c r="O22" s="53"/>
      <c r="P22" s="53"/>
      <c r="Q22" s="1"/>
      <c r="R22" s="1"/>
    </row>
    <row r="23" spans="1:18" ht="15" customHeight="1" x14ac:dyDescent="0.2">
      <c r="A23" s="1" t="s">
        <v>37</v>
      </c>
      <c r="B23" s="48" t="s">
        <v>96</v>
      </c>
      <c r="C23" s="48" t="s">
        <v>97</v>
      </c>
      <c r="D23" s="48"/>
      <c r="E23" s="48">
        <v>1</v>
      </c>
      <c r="F23" s="2" t="s">
        <v>89</v>
      </c>
      <c r="G23" s="3" t="s">
        <v>90</v>
      </c>
      <c r="H23" s="3" t="s">
        <v>61</v>
      </c>
      <c r="I23" s="3"/>
      <c r="J23" s="1">
        <v>2</v>
      </c>
      <c r="K23" s="1"/>
      <c r="L23" s="1"/>
      <c r="M23" s="1"/>
      <c r="N23" s="1"/>
      <c r="O23" s="1" t="s">
        <v>91</v>
      </c>
      <c r="P23" s="1" t="s">
        <v>91</v>
      </c>
      <c r="Q23" s="1"/>
      <c r="R23" s="1"/>
    </row>
    <row r="24" spans="1:18" ht="15" customHeight="1" x14ac:dyDescent="0.2">
      <c r="A24" s="1"/>
      <c r="B24" s="2"/>
      <c r="C24" s="2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J15:K15 M15 E9 G9 A16:N16">
    <cfRule type="expression" dxfId="123" priority="28">
      <formula>$A$11=2</formula>
    </cfRule>
    <cfRule type="expression" dxfId="122" priority="29">
      <formula>$A$11=3</formula>
    </cfRule>
    <cfRule type="expression" dxfId="121" priority="30">
      <formula>$A$11=1</formula>
    </cfRule>
  </conditionalFormatting>
  <conditionalFormatting sqref="I17 K17:L17 I20:I52 K20:L52">
    <cfRule type="expression" dxfId="120" priority="27">
      <formula>$H17="CCI (CC Intégral)"</formula>
    </cfRule>
  </conditionalFormatting>
  <conditionalFormatting sqref="I17:J17 I20:J52">
    <cfRule type="expression" dxfId="119" priority="26">
      <formula>$H17="CT (Contrôle terminal)"</formula>
    </cfRule>
  </conditionalFormatting>
  <conditionalFormatting sqref="K15:L16">
    <cfRule type="expression" dxfId="118" priority="22">
      <formula>$H$17="CCI (CC Intégral)"</formula>
    </cfRule>
  </conditionalFormatting>
  <conditionalFormatting sqref="O15">
    <cfRule type="expression" dxfId="117" priority="19">
      <formula>$A$11=2</formula>
    </cfRule>
    <cfRule type="expression" dxfId="116" priority="20">
      <formula>$A$11=3</formula>
    </cfRule>
    <cfRule type="expression" dxfId="115" priority="21">
      <formula>$A$11=1</formula>
    </cfRule>
  </conditionalFormatting>
  <conditionalFormatting sqref="P15:Q15">
    <cfRule type="expression" dxfId="114" priority="16">
      <formula>$A$11=2</formula>
    </cfRule>
    <cfRule type="expression" dxfId="113" priority="17">
      <formula>$A$11=3</formula>
    </cfRule>
    <cfRule type="expression" dxfId="112" priority="18">
      <formula>$A$11=1</formula>
    </cfRule>
  </conditionalFormatting>
  <conditionalFormatting sqref="P16:Q16">
    <cfRule type="expression" dxfId="111" priority="13">
      <formula>$A$11=2</formula>
    </cfRule>
    <cfRule type="expression" dxfId="110" priority="14">
      <formula>$A$11=4</formula>
    </cfRule>
    <cfRule type="expression" dxfId="109" priority="15">
      <formula>$A$11=1</formula>
    </cfRule>
  </conditionalFormatting>
  <conditionalFormatting sqref="O16">
    <cfRule type="expression" dxfId="108" priority="10">
      <formula>$A$11=2</formula>
    </cfRule>
    <cfRule type="expression" dxfId="107" priority="11">
      <formula>$A$11=4</formula>
    </cfRule>
    <cfRule type="expression" dxfId="106" priority="12">
      <formula>$A$11=1</formula>
    </cfRule>
  </conditionalFormatting>
  <conditionalFormatting sqref="I19 K19:L19">
    <cfRule type="expression" dxfId="105" priority="60">
      <formula>$G19="CCI (CC Intégral)"</formula>
    </cfRule>
  </conditionalFormatting>
  <conditionalFormatting sqref="I19:J19">
    <cfRule type="expression" dxfId="104" priority="64">
      <formula>$G19="CT (Contrôle terminal)"</formula>
    </cfRule>
  </conditionalFormatting>
  <dataValidations count="5">
    <dataValidation type="list" allowBlank="1" showInputMessage="1" showErrorMessage="1" sqref="M17:M52 K17 K19:K52" xr:uid="{00000000-0002-0000-0100-000000000000}">
      <formula1>Nature_contrôle</formula1>
    </dataValidation>
    <dataValidation type="list" allowBlank="1" showInputMessage="1" showErrorMessage="1" sqref="H17 G19 H20:H52" xr:uid="{00000000-0002-0000-0100-000001000000}">
      <formula1>Type_contrôle</formula1>
    </dataValidation>
    <dataValidation type="list" allowBlank="1" showInputMessage="1" showErrorMessage="1" sqref="G20:G23 F21:F23 F24:G52 F19:G19 F17:G17" xr:uid="{00000000-0002-0000-0100-000003000000}">
      <formula1>"Oui,Non"</formula1>
    </dataValidation>
    <dataValidation type="list" allowBlank="1" showInputMessage="1" showErrorMessage="1" sqref="A17 A19:A52" xr:uid="{00000000-0002-0000-0100-000002000000}">
      <formula1>Nat_ELP</formula1>
    </dataValidation>
    <dataValidation type="list" allowBlank="1" showInputMessage="1" showErrorMessage="1" errorTitle="Nature" error="Utiliser la liste déroulante" promptTitle="Nature" prompt="Utiliser la liste déroulante" sqref="O23:P52 O21 O17:P19 P20:P21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4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5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6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8" id="{DB54481E-98A7-4DC1-9E00-B73A7454029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9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O17:Q17 P18:Q18 Q22:R22 O23:R52 P19:R20 O21:R21</xm:sqref>
        </x14:conditionalFormatting>
        <x14:conditionalFormatting xmlns:xm="http://schemas.microsoft.com/office/excel/2006/main">
          <x14:cfRule type="expression" priority="5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M14:R16 M17:Q17 P18:Q18 M22:N22 Q22:R22 M23:R52 M18:N20 P19:R20 M21:R21</xm:sqref>
        </x14:conditionalFormatting>
        <x14:conditionalFormatting xmlns:xm="http://schemas.microsoft.com/office/excel/2006/main">
          <x14:cfRule type="expression" priority="2" id="{80006A0C-BBFC-40C8-85E1-B9EE18B69B77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53D4032-918E-4BA6-A57B-540D0D7DCFF3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44582C5-B13D-485D-841E-A07B1CF0372D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O18:O19</xm:sqref>
        </x14:conditionalFormatting>
        <x14:conditionalFormatting xmlns:xm="http://schemas.microsoft.com/office/excel/2006/main">
          <x14:cfRule type="expression" priority="1" id="{5A32EAE7-4C9C-4BB2-BCE6-5F6AE46ABA06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O18:O19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zoomScale="70" zoomScaleNormal="70" zoomScalePageLayoutView="85" workbookViewId="0">
      <selection activeCell="D6" sqref="D6:E6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4" t="s">
        <v>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8" ht="20.25" customHeight="1" x14ac:dyDescent="0.2">
      <c r="A2" s="24" t="s">
        <v>26</v>
      </c>
      <c r="B2" s="115" t="str">
        <f>'Fiche générale'!B2</f>
        <v>EUR CREATES</v>
      </c>
      <c r="C2" s="115"/>
      <c r="D2" s="115"/>
      <c r="E2" s="115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16" t="str">
        <f>'Fiche générale'!B3:I3</f>
        <v>Lettres Langues Arts et Communication</v>
      </c>
      <c r="C3" s="117"/>
      <c r="D3" s="117"/>
      <c r="E3" s="117"/>
      <c r="F3" s="117"/>
      <c r="G3" s="117"/>
      <c r="H3" s="117"/>
      <c r="I3" s="117"/>
      <c r="J3" s="118"/>
      <c r="K3"/>
    </row>
    <row r="4" spans="1:18" ht="20.25" customHeight="1" x14ac:dyDescent="0.25">
      <c r="A4" s="24" t="s">
        <v>17</v>
      </c>
      <c r="B4" s="25"/>
      <c r="C4" s="26" t="s">
        <v>57</v>
      </c>
      <c r="D4" s="119" t="s">
        <v>132</v>
      </c>
      <c r="E4" s="119"/>
      <c r="F4" s="120" t="s">
        <v>25</v>
      </c>
      <c r="G4" s="121"/>
      <c r="H4" s="122"/>
      <c r="I4" s="123"/>
      <c r="J4" s="123"/>
      <c r="K4" s="123"/>
      <c r="L4" s="123"/>
      <c r="M4" s="123"/>
      <c r="N4" s="124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32" t="s">
        <v>135</v>
      </c>
      <c r="E6" s="133"/>
      <c r="F6" s="120" t="s">
        <v>2</v>
      </c>
      <c r="G6" s="121"/>
      <c r="H6" s="127" t="s">
        <v>129</v>
      </c>
      <c r="I6" s="128"/>
      <c r="J6" s="128"/>
      <c r="K6" s="128"/>
      <c r="L6" s="128"/>
      <c r="M6" s="128"/>
      <c r="N6" s="129"/>
    </row>
    <row r="7" spans="1:18" ht="20.25" customHeight="1" x14ac:dyDescent="0.2">
      <c r="A7" s="24" t="s">
        <v>34</v>
      </c>
      <c r="B7" s="63" t="s">
        <v>134</v>
      </c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30" t="s">
        <v>41</v>
      </c>
      <c r="F9" s="131"/>
      <c r="G9" s="130" t="s">
        <v>36</v>
      </c>
      <c r="H9" s="131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10" t="s">
        <v>40</v>
      </c>
      <c r="F10" s="111"/>
      <c r="G10" s="112"/>
      <c r="H10" s="113"/>
      <c r="I10"/>
      <c r="J10" s="31"/>
      <c r="K10" s="31"/>
      <c r="L10" s="31"/>
      <c r="M10" s="31"/>
      <c r="N10" s="31"/>
    </row>
    <row r="11" spans="1:18" ht="15" customHeight="1" x14ac:dyDescent="0.2">
      <c r="A11" s="32">
        <v>2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4"/>
      <c r="F13" s="104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5" t="s">
        <v>18</v>
      </c>
      <c r="K14" s="106"/>
      <c r="L14" s="107"/>
      <c r="M14" s="105" t="s">
        <v>19</v>
      </c>
      <c r="N14" s="107"/>
      <c r="O14" s="100" t="s">
        <v>65</v>
      </c>
      <c r="P14" s="101"/>
      <c r="Q14" s="102"/>
      <c r="R14" s="103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8" t="str">
        <f>IF(H17="CCI (CC Intégral)","CT pour les dispensés","Contrôle Terminal")</f>
        <v>Contrôle Terminal</v>
      </c>
      <c r="L15" s="109"/>
      <c r="M15" s="108" t="s">
        <v>21</v>
      </c>
      <c r="N15" s="109"/>
      <c r="O15" s="43" t="s">
        <v>67</v>
      </c>
      <c r="P15" s="56" t="s">
        <v>21</v>
      </c>
      <c r="Q15" s="57"/>
      <c r="R15" s="103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3"/>
    </row>
    <row r="17" spans="1:18" ht="15" customHeight="1" x14ac:dyDescent="0.2">
      <c r="A17" s="1" t="s">
        <v>0</v>
      </c>
      <c r="B17" s="58" t="s">
        <v>99</v>
      </c>
      <c r="C17" s="58" t="s">
        <v>124</v>
      </c>
      <c r="D17" s="3">
        <v>6</v>
      </c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60" t="s">
        <v>92</v>
      </c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 t="s">
        <v>93</v>
      </c>
    </row>
    <row r="19" spans="1:18" s="9" customFormat="1" ht="15" customHeight="1" x14ac:dyDescent="0.2">
      <c r="A19" s="3" t="s">
        <v>37</v>
      </c>
      <c r="B19" s="58" t="s">
        <v>101</v>
      </c>
      <c r="C19" s="58" t="s">
        <v>102</v>
      </c>
      <c r="D19" s="3"/>
      <c r="E19" s="3">
        <v>1</v>
      </c>
      <c r="F19" s="3" t="s">
        <v>90</v>
      </c>
      <c r="G19" s="3" t="s">
        <v>90</v>
      </c>
      <c r="H19" s="3" t="s">
        <v>61</v>
      </c>
      <c r="I19" s="3"/>
      <c r="J19" s="3">
        <v>2</v>
      </c>
      <c r="K19" s="3"/>
      <c r="L19" s="3"/>
      <c r="M19" s="3"/>
      <c r="N19" s="3"/>
      <c r="O19" s="1" t="s">
        <v>91</v>
      </c>
      <c r="P19" s="1" t="s">
        <v>91</v>
      </c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58" t="s">
        <v>104</v>
      </c>
      <c r="C21" s="58" t="s">
        <v>103</v>
      </c>
      <c r="D21" s="3"/>
      <c r="E21" s="3">
        <v>1</v>
      </c>
      <c r="F21" s="3" t="s">
        <v>90</v>
      </c>
      <c r="G21" s="3" t="s">
        <v>90</v>
      </c>
      <c r="H21" s="3" t="s">
        <v>61</v>
      </c>
      <c r="I21" s="3"/>
      <c r="J21" s="1">
        <v>2</v>
      </c>
      <c r="K21" s="1"/>
      <c r="L21" s="1"/>
      <c r="M21" s="1"/>
      <c r="N21" s="1"/>
      <c r="O21" s="1" t="s">
        <v>91</v>
      </c>
      <c r="P21" s="1" t="s">
        <v>91</v>
      </c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58" t="s">
        <v>105</v>
      </c>
      <c r="C23" s="58" t="s">
        <v>106</v>
      </c>
      <c r="D23" s="3"/>
      <c r="E23" s="3">
        <v>1</v>
      </c>
      <c r="F23" s="3" t="s">
        <v>90</v>
      </c>
      <c r="G23" s="3" t="s">
        <v>90</v>
      </c>
      <c r="H23" s="3" t="s">
        <v>61</v>
      </c>
      <c r="I23" s="3"/>
      <c r="J23" s="1">
        <v>2</v>
      </c>
      <c r="K23" s="1"/>
      <c r="L23" s="1"/>
      <c r="M23" s="1"/>
      <c r="N23" s="1"/>
      <c r="O23" s="1" t="s">
        <v>91</v>
      </c>
      <c r="P23" s="1" t="s">
        <v>91</v>
      </c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</mergeCells>
  <conditionalFormatting sqref="J15:K15 M15 E9 G9 A16:N16">
    <cfRule type="expression" dxfId="92" priority="23">
      <formula>$A$11=2</formula>
    </cfRule>
    <cfRule type="expression" dxfId="91" priority="24">
      <formula>$A$11=3</formula>
    </cfRule>
    <cfRule type="expression" dxfId="90" priority="25">
      <formula>$A$11=1</formula>
    </cfRule>
  </conditionalFormatting>
  <conditionalFormatting sqref="I17:I52 K17:L52">
    <cfRule type="expression" dxfId="89" priority="22">
      <formula>$H17="CCI (CC Intégral)"</formula>
    </cfRule>
  </conditionalFormatting>
  <conditionalFormatting sqref="I17:J52">
    <cfRule type="expression" dxfId="88" priority="21">
      <formula>$H17="CT (Contrôle terminal)"</formula>
    </cfRule>
  </conditionalFormatting>
  <conditionalFormatting sqref="K15:L16">
    <cfRule type="expression" dxfId="87" priority="18">
      <formula>$H$17="CCI (CC Intégral)"</formula>
    </cfRule>
  </conditionalFormatting>
  <conditionalFormatting sqref="O15">
    <cfRule type="expression" dxfId="86" priority="15">
      <formula>$A$11=2</formula>
    </cfRule>
    <cfRule type="expression" dxfId="85" priority="16">
      <formula>$A$11=3</formula>
    </cfRule>
    <cfRule type="expression" dxfId="84" priority="17">
      <formula>$A$11=1</formula>
    </cfRule>
  </conditionalFormatting>
  <conditionalFormatting sqref="P15:Q15">
    <cfRule type="expression" dxfId="83" priority="12">
      <formula>$A$11=2</formula>
    </cfRule>
    <cfRule type="expression" dxfId="82" priority="13">
      <formula>$A$11=3</formula>
    </cfRule>
    <cfRule type="expression" dxfId="81" priority="14">
      <formula>$A$11=1</formula>
    </cfRule>
  </conditionalFormatting>
  <conditionalFormatting sqref="P16:Q16">
    <cfRule type="expression" dxfId="80" priority="9">
      <formula>$A$11=2</formula>
    </cfRule>
    <cfRule type="expression" dxfId="79" priority="10">
      <formula>$A$11=4</formula>
    </cfRule>
    <cfRule type="expression" dxfId="78" priority="11">
      <formula>$A$11=1</formula>
    </cfRule>
  </conditionalFormatting>
  <conditionalFormatting sqref="O16">
    <cfRule type="expression" dxfId="77" priority="6">
      <formula>$A$11=2</formula>
    </cfRule>
    <cfRule type="expression" dxfId="76" priority="7">
      <formula>$A$11=4</formula>
    </cfRule>
    <cfRule type="expression" dxfId="75" priority="8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02C84510-625A-4937-A8A4-EC1396EE937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F535EA4-31B6-475B-9043-69BF36A975E6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O19:R52 O17:Q18</xm:sqref>
        </x14:conditionalFormatting>
        <x14:conditionalFormatting xmlns:xm="http://schemas.microsoft.com/office/excel/2006/main">
          <x14:cfRule type="expression" priority="1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M14:R16 M19:R52 M17:Q18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zoomScale="70" zoomScaleNormal="70" zoomScalePageLayoutView="85" workbookViewId="0">
      <selection activeCell="D6" sqref="D6:E6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4" t="s">
        <v>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8" ht="20.25" customHeight="1" x14ac:dyDescent="0.2">
      <c r="A2" s="24" t="s">
        <v>26</v>
      </c>
      <c r="B2" s="115" t="str">
        <f>'Fiche générale'!B2</f>
        <v>EUR CREATES</v>
      </c>
      <c r="C2" s="115"/>
      <c r="D2" s="115"/>
      <c r="E2" s="115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16" t="str">
        <f>'Fiche générale'!B3:I3</f>
        <v>Lettres Langues Arts et Communication</v>
      </c>
      <c r="C3" s="117"/>
      <c r="D3" s="117"/>
      <c r="E3" s="117"/>
      <c r="F3" s="117"/>
      <c r="G3" s="117"/>
      <c r="H3" s="117"/>
      <c r="I3" s="117"/>
      <c r="J3" s="118"/>
      <c r="K3"/>
    </row>
    <row r="4" spans="1:18" ht="20.25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9" t="s">
        <v>132</v>
      </c>
      <c r="E4" s="119"/>
      <c r="F4" s="120" t="s">
        <v>25</v>
      </c>
      <c r="G4" s="121"/>
      <c r="H4" s="122"/>
      <c r="I4" s="123"/>
      <c r="J4" s="123"/>
      <c r="K4" s="123"/>
      <c r="L4" s="123"/>
      <c r="M4" s="123"/>
      <c r="N4" s="124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32" t="s">
        <v>136</v>
      </c>
      <c r="E6" s="133"/>
      <c r="F6" s="120" t="s">
        <v>2</v>
      </c>
      <c r="G6" s="121"/>
      <c r="H6" s="127" t="s">
        <v>130</v>
      </c>
      <c r="I6" s="128"/>
      <c r="J6" s="128"/>
      <c r="K6" s="128"/>
      <c r="L6" s="128"/>
      <c r="M6" s="128"/>
      <c r="N6" s="129"/>
    </row>
    <row r="7" spans="1:18" ht="20.25" customHeight="1" x14ac:dyDescent="0.2">
      <c r="A7" s="24" t="s">
        <v>34</v>
      </c>
      <c r="B7" s="63" t="s">
        <v>137</v>
      </c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30" t="s">
        <v>41</v>
      </c>
      <c r="F9" s="131"/>
      <c r="G9" s="130" t="s">
        <v>36</v>
      </c>
      <c r="H9" s="131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10" t="s">
        <v>40</v>
      </c>
      <c r="F10" s="111"/>
      <c r="G10" s="112"/>
      <c r="H10" s="113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4"/>
      <c r="F13" s="104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5" t="s">
        <v>18</v>
      </c>
      <c r="K14" s="106"/>
      <c r="L14" s="107"/>
      <c r="M14" s="105" t="s">
        <v>19</v>
      </c>
      <c r="N14" s="107"/>
      <c r="O14" s="100" t="s">
        <v>65</v>
      </c>
      <c r="P14" s="101"/>
      <c r="Q14" s="102"/>
      <c r="R14" s="103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8" t="str">
        <f>IF(H17="CCI (CC Intégral)","CT pour les dispensés","Contrôle Terminal")</f>
        <v>Contrôle Terminal</v>
      </c>
      <c r="L15" s="109"/>
      <c r="M15" s="108" t="s">
        <v>21</v>
      </c>
      <c r="N15" s="109"/>
      <c r="O15" s="43" t="s">
        <v>67</v>
      </c>
      <c r="P15" s="56" t="s">
        <v>21</v>
      </c>
      <c r="Q15" s="57"/>
      <c r="R15" s="103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3"/>
    </row>
    <row r="17" spans="1:18" ht="15" customHeight="1" x14ac:dyDescent="0.2">
      <c r="A17" s="1" t="s">
        <v>0</v>
      </c>
      <c r="B17" s="58" t="s">
        <v>108</v>
      </c>
      <c r="C17" s="58" t="s">
        <v>107</v>
      </c>
      <c r="D17" s="3">
        <v>6</v>
      </c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60" t="s">
        <v>92</v>
      </c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 t="s">
        <v>93</v>
      </c>
    </row>
    <row r="19" spans="1:18" s="9" customFormat="1" ht="15" customHeight="1" x14ac:dyDescent="0.2">
      <c r="A19" s="3" t="s">
        <v>37</v>
      </c>
      <c r="B19" s="58" t="s">
        <v>111</v>
      </c>
      <c r="C19" s="58" t="s">
        <v>109</v>
      </c>
      <c r="D19" s="3"/>
      <c r="E19" s="3">
        <v>1</v>
      </c>
      <c r="F19" s="3" t="s">
        <v>90</v>
      </c>
      <c r="G19" s="3" t="s">
        <v>90</v>
      </c>
      <c r="H19" s="3" t="s">
        <v>61</v>
      </c>
      <c r="I19" s="3"/>
      <c r="J19" s="3"/>
      <c r="K19" s="3"/>
      <c r="L19" s="3"/>
      <c r="M19" s="3"/>
      <c r="N19" s="3"/>
      <c r="O19" s="1" t="s">
        <v>91</v>
      </c>
      <c r="P19" s="1" t="s">
        <v>91</v>
      </c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58" t="s">
        <v>112</v>
      </c>
      <c r="C21" s="58" t="s">
        <v>114</v>
      </c>
      <c r="D21" s="3"/>
      <c r="E21" s="3">
        <v>1</v>
      </c>
      <c r="F21" s="3" t="s">
        <v>90</v>
      </c>
      <c r="G21" s="3" t="s">
        <v>90</v>
      </c>
      <c r="H21" s="3" t="s">
        <v>61</v>
      </c>
      <c r="I21" s="3"/>
      <c r="J21" s="1"/>
      <c r="K21" s="1"/>
      <c r="L21" s="1"/>
      <c r="M21" s="1"/>
      <c r="N21" s="1"/>
      <c r="O21" s="1" t="s">
        <v>91</v>
      </c>
      <c r="P21" s="1" t="s">
        <v>91</v>
      </c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58" t="s">
        <v>113</v>
      </c>
      <c r="C23" s="58" t="s">
        <v>110</v>
      </c>
      <c r="D23" s="3"/>
      <c r="E23" s="3">
        <v>1</v>
      </c>
      <c r="F23" s="3" t="s">
        <v>90</v>
      </c>
      <c r="G23" s="3" t="s">
        <v>90</v>
      </c>
      <c r="H23" s="3" t="s">
        <v>61</v>
      </c>
      <c r="I23" s="3"/>
      <c r="J23" s="1"/>
      <c r="K23" s="1"/>
      <c r="L23" s="1"/>
      <c r="M23" s="1"/>
      <c r="N23" s="1"/>
      <c r="O23" s="1" t="s">
        <v>91</v>
      </c>
      <c r="P23" s="1" t="s">
        <v>91</v>
      </c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05"/>
      <c r="K351" s="106"/>
      <c r="L351" s="107"/>
      <c r="M351" s="53"/>
      <c r="N351" s="53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08"/>
      <c r="L352" s="109"/>
      <c r="M352" s="53"/>
      <c r="N352" s="53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D6:E6"/>
    <mergeCell ref="F6:G6"/>
    <mergeCell ref="H6:N6"/>
    <mergeCell ref="E9:F9"/>
    <mergeCell ref="G9:H9"/>
    <mergeCell ref="A1:N1"/>
    <mergeCell ref="B2:E2"/>
    <mergeCell ref="B3:J3"/>
    <mergeCell ref="D4:E4"/>
    <mergeCell ref="F4:G4"/>
    <mergeCell ref="H4:N4"/>
    <mergeCell ref="O14:Q14"/>
    <mergeCell ref="R14:R16"/>
    <mergeCell ref="K15:L15"/>
    <mergeCell ref="M15:N15"/>
    <mergeCell ref="E10:F10"/>
    <mergeCell ref="G10:H10"/>
    <mergeCell ref="J351:L351"/>
    <mergeCell ref="K352:L352"/>
    <mergeCell ref="E13:F13"/>
    <mergeCell ref="J14:L14"/>
    <mergeCell ref="M14:N14"/>
  </mergeCells>
  <conditionalFormatting sqref="E9 G9 A16:I16">
    <cfRule type="expression" dxfId="67" priority="52">
      <formula>$A$11=2</formula>
    </cfRule>
    <cfRule type="expression" dxfId="66" priority="53">
      <formula>$A$11=3</formula>
    </cfRule>
    <cfRule type="expression" dxfId="65" priority="54">
      <formula>$A$11=1</formula>
    </cfRule>
  </conditionalFormatting>
  <conditionalFormatting sqref="I17:I52">
    <cfRule type="expression" dxfId="64" priority="51">
      <formula>$H17="CCI (CC Intégral)"</formula>
    </cfRule>
  </conditionalFormatting>
  <conditionalFormatting sqref="I17:I52">
    <cfRule type="expression" dxfId="63" priority="50">
      <formula>$H17="CT (Contrôle terminal)"</formula>
    </cfRule>
  </conditionalFormatting>
  <conditionalFormatting sqref="O15">
    <cfRule type="expression" dxfId="62" priority="27">
      <formula>$A$11=2</formula>
    </cfRule>
    <cfRule type="expression" dxfId="61" priority="28">
      <formula>$A$11=3</formula>
    </cfRule>
    <cfRule type="expression" dxfId="60" priority="29">
      <formula>$A$11=1</formula>
    </cfRule>
  </conditionalFormatting>
  <conditionalFormatting sqref="P15:Q15">
    <cfRule type="expression" dxfId="59" priority="24">
      <formula>$A$11=2</formula>
    </cfRule>
    <cfRule type="expression" dxfId="58" priority="25">
      <formula>$A$11=3</formula>
    </cfRule>
    <cfRule type="expression" dxfId="57" priority="26">
      <formula>$A$11=1</formula>
    </cfRule>
  </conditionalFormatting>
  <conditionalFormatting sqref="P16:Q16">
    <cfRule type="expression" dxfId="56" priority="21">
      <formula>$A$11=2</formula>
    </cfRule>
    <cfRule type="expression" dxfId="55" priority="22">
      <formula>$A$11=4</formula>
    </cfRule>
    <cfRule type="expression" dxfId="54" priority="23">
      <formula>$A$11=1</formula>
    </cfRule>
  </conditionalFormatting>
  <conditionalFormatting sqref="O16">
    <cfRule type="expression" dxfId="53" priority="18">
      <formula>$A$11=2</formula>
    </cfRule>
    <cfRule type="expression" dxfId="52" priority="19">
      <formula>$A$11=4</formula>
    </cfRule>
    <cfRule type="expression" dxfId="51" priority="20">
      <formula>$A$11=1</formula>
    </cfRule>
  </conditionalFormatting>
  <conditionalFormatting sqref="J15:K15 J352:K352 J16:L16 J353:L353">
    <cfRule type="expression" dxfId="50" priority="11">
      <formula>$A$11=2</formula>
    </cfRule>
    <cfRule type="expression" dxfId="49" priority="12">
      <formula>$A$11=3</formula>
    </cfRule>
    <cfRule type="expression" dxfId="48" priority="13">
      <formula>$A$11=1</formula>
    </cfRule>
  </conditionalFormatting>
  <conditionalFormatting sqref="K17:L52 K354:L389">
    <cfRule type="expression" dxfId="47" priority="10">
      <formula>$H17="CCI (CC Intégral)"</formula>
    </cfRule>
  </conditionalFormatting>
  <conditionalFormatting sqref="J17:J52 J354:J389">
    <cfRule type="expression" dxfId="46" priority="9">
      <formula>$H17="CT (Contrôle terminal)"</formula>
    </cfRule>
  </conditionalFormatting>
  <conditionalFormatting sqref="K15:L16 K352:L353">
    <cfRule type="expression" dxfId="45" priority="8">
      <formula>$H$17="CCI (CC Intégral)"</formula>
    </cfRule>
  </conditionalFormatting>
  <conditionalFormatting sqref="M15 M16:N16">
    <cfRule type="expression" dxfId="44" priority="5">
      <formula>$A$11=2</formula>
    </cfRule>
    <cfRule type="expression" dxfId="43" priority="6">
      <formula>$A$11=3</formula>
    </cfRule>
    <cfRule type="expression" dxfId="42" priority="7">
      <formula>$A$11=1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34396010-D54C-400C-8FE7-31FB4F64F10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AE71F8D-E7E6-4192-8121-88DC83F1F5B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O19:R52 O17:Q18</xm:sqref>
        </x14:conditionalFormatting>
        <x14:conditionalFormatting xmlns:xm="http://schemas.microsoft.com/office/excel/2006/main">
          <x14:cfRule type="expression" priority="1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O14:R16 O19:R52 O17:Q18</xm:sqref>
        </x14:conditionalFormatting>
        <x14:conditionalFormatting xmlns:xm="http://schemas.microsoft.com/office/excel/2006/main">
          <x14:cfRule type="expression" priority="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zoomScale="70" zoomScaleNormal="70" zoomScalePageLayoutView="85" workbookViewId="0">
      <selection activeCell="D4" sqref="D4:E4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 x14ac:dyDescent="0.3">
      <c r="A1" s="114" t="s">
        <v>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8" ht="20.25" customHeight="1" x14ac:dyDescent="0.2">
      <c r="A2" s="24" t="s">
        <v>26</v>
      </c>
      <c r="B2" s="115" t="str">
        <f>'Fiche générale'!B2</f>
        <v>EUR CREATES</v>
      </c>
      <c r="C2" s="115"/>
      <c r="D2" s="115"/>
      <c r="E2" s="115"/>
      <c r="F2"/>
      <c r="G2"/>
      <c r="H2"/>
      <c r="I2"/>
      <c r="J2"/>
      <c r="K2"/>
    </row>
    <row r="3" spans="1:18" ht="20.25" customHeight="1" x14ac:dyDescent="0.2">
      <c r="A3" s="24" t="s">
        <v>24</v>
      </c>
      <c r="B3" s="116" t="str">
        <f>'Fiche générale'!B3:I3</f>
        <v>Lettres Langues Arts et Communication</v>
      </c>
      <c r="C3" s="117"/>
      <c r="D3" s="117"/>
      <c r="E3" s="117"/>
      <c r="F3" s="117"/>
      <c r="G3" s="117"/>
      <c r="H3" s="117"/>
      <c r="I3" s="117"/>
      <c r="J3" s="118"/>
      <c r="K3"/>
    </row>
    <row r="4" spans="1:18" ht="20.25" customHeight="1" x14ac:dyDescent="0.25">
      <c r="A4" s="24" t="s">
        <v>17</v>
      </c>
      <c r="B4" s="25" t="e">
        <f>'Fiche générale'!#REF!</f>
        <v>#REF!</v>
      </c>
      <c r="C4" s="26" t="s">
        <v>57</v>
      </c>
      <c r="D4" s="119" t="s">
        <v>139</v>
      </c>
      <c r="E4" s="119"/>
      <c r="F4" s="120" t="s">
        <v>25</v>
      </c>
      <c r="G4" s="121"/>
      <c r="H4" s="122"/>
      <c r="I4" s="123"/>
      <c r="J4" s="123"/>
      <c r="K4" s="123"/>
      <c r="L4" s="123"/>
      <c r="M4" s="123"/>
      <c r="N4" s="124"/>
    </row>
    <row r="5" spans="1:18" ht="20.25" customHeight="1" x14ac:dyDescent="0.2">
      <c r="B5"/>
      <c r="C5"/>
      <c r="D5"/>
      <c r="E5"/>
      <c r="F5"/>
      <c r="G5"/>
      <c r="H5"/>
      <c r="I5"/>
      <c r="J5"/>
      <c r="K5"/>
    </row>
    <row r="6" spans="1:18" ht="20.25" customHeight="1" x14ac:dyDescent="0.2">
      <c r="A6" s="24" t="s">
        <v>1</v>
      </c>
      <c r="B6" s="46"/>
      <c r="C6" s="26" t="s">
        <v>58</v>
      </c>
      <c r="D6" s="132" t="s">
        <v>136</v>
      </c>
      <c r="E6" s="133"/>
      <c r="F6" s="120" t="s">
        <v>2</v>
      </c>
      <c r="G6" s="121"/>
      <c r="H6" s="127" t="s">
        <v>130</v>
      </c>
      <c r="I6" s="128"/>
      <c r="J6" s="128"/>
      <c r="K6" s="128"/>
      <c r="L6" s="128"/>
      <c r="M6" s="128"/>
      <c r="N6" s="129"/>
    </row>
    <row r="7" spans="1:18" ht="20.25" customHeight="1" x14ac:dyDescent="0.2">
      <c r="A7" s="24" t="s">
        <v>34</v>
      </c>
      <c r="B7" s="63" t="s">
        <v>138</v>
      </c>
      <c r="C7"/>
      <c r="D7"/>
      <c r="E7"/>
      <c r="F7"/>
      <c r="G7"/>
      <c r="H7"/>
      <c r="I7"/>
      <c r="J7"/>
      <c r="K7"/>
    </row>
    <row r="8" spans="1:18" ht="20.25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5"/>
      <c r="D9" s="28"/>
      <c r="E9" s="130" t="s">
        <v>41</v>
      </c>
      <c r="F9" s="131"/>
      <c r="G9" s="130" t="s">
        <v>36</v>
      </c>
      <c r="H9" s="131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5"/>
      <c r="D10" s="30"/>
      <c r="E10" s="110" t="s">
        <v>40</v>
      </c>
      <c r="F10" s="111"/>
      <c r="G10" s="112"/>
      <c r="H10" s="113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5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4"/>
      <c r="F13" s="104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5" t="s">
        <v>18</v>
      </c>
      <c r="K14" s="106"/>
      <c r="L14" s="107"/>
      <c r="M14" s="105" t="s">
        <v>19</v>
      </c>
      <c r="N14" s="107"/>
      <c r="O14" s="100" t="s">
        <v>65</v>
      </c>
      <c r="P14" s="101"/>
      <c r="Q14" s="102"/>
      <c r="R14" s="103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8" t="str">
        <f>IF(H17="CCI (CC Intégral)","CT pour les dispensés","Contrôle Terminal")</f>
        <v>CT pour les dispensés</v>
      </c>
      <c r="L15" s="109"/>
      <c r="M15" s="108" t="s">
        <v>21</v>
      </c>
      <c r="N15" s="109"/>
      <c r="O15" s="43" t="s">
        <v>67</v>
      </c>
      <c r="P15" s="56" t="s">
        <v>21</v>
      </c>
      <c r="Q15" s="57"/>
      <c r="R15" s="103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6" t="s">
        <v>22</v>
      </c>
      <c r="P16" s="56" t="s">
        <v>22</v>
      </c>
      <c r="Q16" s="56" t="s">
        <v>23</v>
      </c>
      <c r="R16" s="103"/>
    </row>
    <row r="17" spans="1:18" ht="15" customHeight="1" x14ac:dyDescent="0.2">
      <c r="A17" s="1" t="s">
        <v>0</v>
      </c>
      <c r="B17" s="58" t="s">
        <v>116</v>
      </c>
      <c r="C17" s="58" t="s">
        <v>125</v>
      </c>
      <c r="D17" s="58">
        <v>6</v>
      </c>
      <c r="E17" s="58" t="s">
        <v>115</v>
      </c>
      <c r="F17" s="3" t="s">
        <v>90</v>
      </c>
      <c r="G17" s="3" t="s">
        <v>90</v>
      </c>
      <c r="H17" s="3" t="s">
        <v>61</v>
      </c>
      <c r="I17" s="3"/>
      <c r="J17" s="1"/>
      <c r="K17" s="1"/>
      <c r="L17" s="1"/>
      <c r="M17" s="1"/>
      <c r="N17" s="1"/>
      <c r="O17" s="1" t="s">
        <v>91</v>
      </c>
      <c r="P17" s="1" t="s">
        <v>91</v>
      </c>
      <c r="Q17" s="1"/>
      <c r="R17" s="60" t="s">
        <v>92</v>
      </c>
    </row>
    <row r="18" spans="1:18" ht="15" customHeight="1" x14ac:dyDescent="0.2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 t="s">
        <v>93</v>
      </c>
    </row>
    <row r="19" spans="1:18" s="9" customFormat="1" ht="15" customHeight="1" x14ac:dyDescent="0.2">
      <c r="A19" s="3" t="s">
        <v>37</v>
      </c>
      <c r="B19" s="58" t="s">
        <v>120</v>
      </c>
      <c r="C19" s="58" t="s">
        <v>117</v>
      </c>
      <c r="D19" s="3"/>
      <c r="E19" s="3">
        <v>1</v>
      </c>
      <c r="F19" s="3"/>
      <c r="G19" s="3" t="s">
        <v>90</v>
      </c>
      <c r="H19" s="3" t="s">
        <v>61</v>
      </c>
      <c r="I19" s="3"/>
      <c r="J19" s="3"/>
      <c r="K19" s="3"/>
      <c r="L19" s="3"/>
      <c r="M19" s="3"/>
      <c r="N19" s="3"/>
      <c r="O19" s="1" t="s">
        <v>91</v>
      </c>
      <c r="P19" s="1" t="s">
        <v>91</v>
      </c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 t="s">
        <v>37</v>
      </c>
      <c r="B21" s="58" t="s">
        <v>121</v>
      </c>
      <c r="C21" s="58" t="s">
        <v>118</v>
      </c>
      <c r="D21" s="3"/>
      <c r="E21" s="3">
        <v>1</v>
      </c>
      <c r="F21" s="3"/>
      <c r="G21" s="3" t="s">
        <v>90</v>
      </c>
      <c r="H21" s="3" t="s">
        <v>61</v>
      </c>
      <c r="I21" s="3"/>
      <c r="J21" s="1"/>
      <c r="K21" s="1"/>
      <c r="L21" s="1"/>
      <c r="M21" s="1"/>
      <c r="N21" s="1"/>
      <c r="O21" s="1" t="s">
        <v>91</v>
      </c>
      <c r="P21" s="1" t="s">
        <v>91</v>
      </c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58" t="s">
        <v>122</v>
      </c>
      <c r="C23" s="58" t="s">
        <v>119</v>
      </c>
      <c r="D23" s="3"/>
      <c r="E23" s="3">
        <v>1</v>
      </c>
      <c r="F23" s="3"/>
      <c r="G23" s="3" t="s">
        <v>90</v>
      </c>
      <c r="H23" s="3" t="s">
        <v>61</v>
      </c>
      <c r="I23" s="3"/>
      <c r="J23" s="1"/>
      <c r="K23" s="1"/>
      <c r="L23" s="1"/>
      <c r="M23" s="1"/>
      <c r="N23" s="1"/>
      <c r="O23" s="1" t="s">
        <v>91</v>
      </c>
      <c r="P23" s="1" t="s">
        <v>91</v>
      </c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105"/>
      <c r="N169" s="107"/>
    </row>
    <row r="170" spans="1:14" ht="16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108"/>
      <c r="N170" s="109"/>
    </row>
    <row r="171" spans="1:14" ht="16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43"/>
      <c r="N171" s="4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1"/>
      <c r="N172" s="1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1"/>
      <c r="N173" s="1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3"/>
      <c r="N174" s="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1"/>
      <c r="N175" s="1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1"/>
      <c r="N176" s="1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1"/>
      <c r="N177" s="1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1"/>
      <c r="N178" s="1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1"/>
      <c r="N179" s="1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1"/>
      <c r="N180" s="1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1"/>
      <c r="N181" s="1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1"/>
      <c r="N182" s="1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1"/>
      <c r="N183" s="1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1"/>
      <c r="N184" s="1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1"/>
      <c r="N185" s="1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1"/>
      <c r="N186" s="1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1"/>
      <c r="N187" s="1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1"/>
      <c r="N188" s="1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1"/>
      <c r="N189" s="1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1"/>
      <c r="N190" s="1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1"/>
      <c r="N191" s="1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1"/>
      <c r="N192" s="1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1"/>
      <c r="N193" s="1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1"/>
      <c r="N194" s="1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1"/>
      <c r="N195" s="1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1"/>
      <c r="N196" s="1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1"/>
      <c r="N197" s="1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1"/>
      <c r="N198" s="1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1"/>
      <c r="N199" s="1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1"/>
      <c r="N200" s="1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1"/>
      <c r="N201" s="1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1"/>
      <c r="N202" s="1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1"/>
      <c r="N203" s="1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1"/>
      <c r="N204" s="1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1"/>
      <c r="N205" s="1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1"/>
      <c r="N206" s="1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1"/>
      <c r="N207" s="1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105"/>
      <c r="N324" s="107"/>
    </row>
    <row r="325" spans="1:14" ht="16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108"/>
      <c r="N325" s="109"/>
    </row>
    <row r="326" spans="1:14" ht="16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43"/>
      <c r="N326" s="4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1"/>
      <c r="N327" s="1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1"/>
      <c r="N328" s="1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3"/>
      <c r="N329" s="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1"/>
      <c r="N330" s="1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1"/>
      <c r="N331" s="1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1"/>
      <c r="N332" s="1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1"/>
      <c r="N333" s="1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1"/>
      <c r="N334" s="1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1"/>
      <c r="N335" s="1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1"/>
      <c r="N336" s="1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1"/>
      <c r="N337" s="1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1"/>
      <c r="N338" s="1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1"/>
      <c r="N339" s="1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1"/>
      <c r="N340" s="1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1"/>
      <c r="N341" s="1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1"/>
      <c r="N342" s="1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1"/>
      <c r="N343" s="1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1"/>
      <c r="N344" s="1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1"/>
      <c r="N345" s="1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1"/>
      <c r="N346" s="1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1"/>
      <c r="N347" s="1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1"/>
      <c r="N348" s="1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1"/>
      <c r="N349" s="1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1"/>
      <c r="N350" s="1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105"/>
      <c r="K351" s="106"/>
      <c r="L351" s="107"/>
      <c r="M351" s="1"/>
      <c r="N351" s="1"/>
    </row>
    <row r="352" spans="1:14" ht="16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08"/>
      <c r="L352" s="109"/>
      <c r="M352" s="1"/>
      <c r="N352" s="1"/>
    </row>
    <row r="353" spans="1:14" ht="16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1"/>
      <c r="N353" s="1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1"/>
      <c r="N354" s="1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1"/>
      <c r="N355" s="1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1"/>
      <c r="N356" s="1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1"/>
      <c r="N357" s="1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1"/>
      <c r="N358" s="1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1"/>
      <c r="N359" s="1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1"/>
      <c r="N360" s="1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1"/>
      <c r="N361" s="1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1"/>
      <c r="N362" s="1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105"/>
      <c r="N479" s="107"/>
    </row>
    <row r="480" spans="1:14" ht="16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108"/>
      <c r="N480" s="109"/>
    </row>
    <row r="481" spans="1:14" ht="16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43"/>
      <c r="N481" s="4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1"/>
      <c r="N482" s="1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1"/>
      <c r="N483" s="1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3"/>
      <c r="N484" s="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1"/>
      <c r="N485" s="1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1"/>
      <c r="N486" s="1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1"/>
      <c r="N487" s="1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1"/>
      <c r="N488" s="1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1"/>
      <c r="N489" s="1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1"/>
      <c r="N490" s="1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1"/>
      <c r="N491" s="1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1"/>
      <c r="N492" s="1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1"/>
      <c r="N493" s="1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1"/>
      <c r="N494" s="1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1"/>
      <c r="N495" s="1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1"/>
      <c r="N496" s="1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1"/>
      <c r="N497" s="1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1"/>
      <c r="N498" s="1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1"/>
      <c r="N499" s="1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1"/>
      <c r="N500" s="1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1"/>
      <c r="N501" s="1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1"/>
      <c r="N502" s="1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1"/>
      <c r="N503" s="1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1"/>
      <c r="N504" s="1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O14:Q14"/>
    <mergeCell ref="R14:R16"/>
    <mergeCell ref="K15:L15"/>
    <mergeCell ref="M15:N15"/>
    <mergeCell ref="M479:N479"/>
    <mergeCell ref="M480:N480"/>
    <mergeCell ref="J351:L351"/>
    <mergeCell ref="K352:L352"/>
    <mergeCell ref="M169:N169"/>
    <mergeCell ref="M170:N170"/>
    <mergeCell ref="M324:N324"/>
    <mergeCell ref="M325:N325"/>
  </mergeCells>
  <conditionalFormatting sqref="E9 G9 A16:I16">
    <cfRule type="expression" dxfId="33" priority="52">
      <formula>$A$11=2</formula>
    </cfRule>
    <cfRule type="expression" dxfId="32" priority="53">
      <formula>$A$11=3</formula>
    </cfRule>
    <cfRule type="expression" dxfId="31" priority="54">
      <formula>$A$11=1</formula>
    </cfRule>
  </conditionalFormatting>
  <conditionalFormatting sqref="I17:I52">
    <cfRule type="expression" dxfId="30" priority="51">
      <formula>$H17="CCI (CC Intégral)"</formula>
    </cfRule>
  </conditionalFormatting>
  <conditionalFormatting sqref="I17:I52">
    <cfRule type="expression" dxfId="29" priority="50">
      <formula>$H17="CT (Contrôle terminal)"</formula>
    </cfRule>
  </conditionalFormatting>
  <conditionalFormatting sqref="O15">
    <cfRule type="expression" dxfId="28" priority="27">
      <formula>$A$11=2</formula>
    </cfRule>
    <cfRule type="expression" dxfId="27" priority="28">
      <formula>$A$11=3</formula>
    </cfRule>
    <cfRule type="expression" dxfId="26" priority="29">
      <formula>$A$11=1</formula>
    </cfRule>
  </conditionalFormatting>
  <conditionalFormatting sqref="P15:Q15">
    <cfRule type="expression" dxfId="25" priority="24">
      <formula>$A$11=2</formula>
    </cfRule>
    <cfRule type="expression" dxfId="24" priority="25">
      <formula>$A$11=3</formula>
    </cfRule>
    <cfRule type="expression" dxfId="23" priority="26">
      <formula>$A$11=1</formula>
    </cfRule>
  </conditionalFormatting>
  <conditionalFormatting sqref="P16:Q16">
    <cfRule type="expression" dxfId="22" priority="21">
      <formula>$A$11=2</formula>
    </cfRule>
    <cfRule type="expression" dxfId="21" priority="22">
      <formula>$A$11=4</formula>
    </cfRule>
    <cfRule type="expression" dxfId="20" priority="23">
      <formula>$A$11=1</formula>
    </cfRule>
  </conditionalFormatting>
  <conditionalFormatting sqref="O16">
    <cfRule type="expression" dxfId="19" priority="18">
      <formula>$A$11=2</formula>
    </cfRule>
    <cfRule type="expression" dxfId="18" priority="19">
      <formula>$A$11=4</formula>
    </cfRule>
    <cfRule type="expression" dxfId="17" priority="20">
      <formula>$A$11=1</formula>
    </cfRule>
  </conditionalFormatting>
  <conditionalFormatting sqref="J15:K15 J352:K352 J16:L16 J353:L353">
    <cfRule type="expression" dxfId="16" priority="11">
      <formula>$A$11=2</formula>
    </cfRule>
    <cfRule type="expression" dxfId="15" priority="12">
      <formula>$A$11=3</formula>
    </cfRule>
    <cfRule type="expression" dxfId="14" priority="13">
      <formula>$A$11=1</formula>
    </cfRule>
  </conditionalFormatting>
  <conditionalFormatting sqref="K17:L52 K354:L389">
    <cfRule type="expression" dxfId="13" priority="10">
      <formula>$H17="CCI (CC Intégral)"</formula>
    </cfRule>
  </conditionalFormatting>
  <conditionalFormatting sqref="J17:J52 J354:J389">
    <cfRule type="expression" dxfId="12" priority="9">
      <formula>$H17="CT (Contrôle terminal)"</formula>
    </cfRule>
  </conditionalFormatting>
  <conditionalFormatting sqref="K15:L16 K352:L353">
    <cfRule type="expression" dxfId="11" priority="8">
      <formula>$H$17="CCI (CC Intégral)"</formula>
    </cfRule>
  </conditionalFormatting>
  <conditionalFormatting sqref="M15 M170 M325 M480 M16:N16 M171:N171 M326:N326 M481:N481">
    <cfRule type="expression" dxfId="10" priority="5">
      <formula>$A$11=2</formula>
    </cfRule>
    <cfRule type="expression" dxfId="9" priority="6">
      <formula>$A$11=3</formula>
    </cfRule>
    <cfRule type="expression" dxfId="8" priority="7">
      <formula>$A$11=1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1257300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76200</xdr:rowOff>
                  </from>
                  <to>
                    <xdr:col>0</xdr:col>
                    <xdr:colOff>1257300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1257300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AF1092F4-4A99-4FC2-8246-4092471434BC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FFE0191C-68F4-46DC-B50D-235922498EA9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O19:R52 O17:Q18</xm:sqref>
        </x14:conditionalFormatting>
        <x14:conditionalFormatting xmlns:xm="http://schemas.microsoft.com/office/excel/2006/main">
          <x14:cfRule type="expression" priority="14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O14:R16 O19:R52 O17:Q18</xm:sqref>
        </x14:conditionalFormatting>
        <x14:conditionalFormatting xmlns:xm="http://schemas.microsoft.com/office/excel/2006/main">
          <x14:cfRule type="expression" priority="2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4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86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30239-EB13-41BC-A582-AFB517F1F37B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sharepoint/v3"/>
    <ds:schemaRef ds:uri="http://schemas.microsoft.com/office/2006/metadata/properties"/>
    <ds:schemaRef ds:uri="cc9b61d3-e9c6-4364-a8ad-f892d613c537"/>
    <ds:schemaRef ds:uri="e9e13bbf-0b67-4e47-ab27-2b9a26498ac7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9FBFCE-2655-44E9-91BC-30158B2E3135}"/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2022-12-12T12:40:13Z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