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Desktop\UniCA - Pro\Formations\Master\A traiter et déposer\"/>
    </mc:Choice>
  </mc:AlternateContent>
  <xr:revisionPtr revIDLastSave="13" documentId="13_ncr:1_{A45DE9BC-724C-45EA-891E-CF40A47B1F86}" xr6:coauthVersionLast="47" xr6:coauthVersionMax="47" xr10:uidLastSave="{3B272745-E05E-4D02-91DC-F401401DF3AE}"/>
  <bookViews>
    <workbookView xWindow="-120" yWindow="-120" windowWidth="29040" windowHeight="15720" firstSheet="5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Listes!$G$12:$G$15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23" l="1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G5" i="21" l="1"/>
  <c r="G7" i="21" s="1"/>
  <c r="F18" i="21"/>
  <c r="L18" i="2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18" i="21"/>
  <c r="G20" i="21" s="1"/>
  <c r="A7" i="21"/>
  <c r="H13" i="3" s="1"/>
  <c r="J7" i="21"/>
  <c r="D18" i="21"/>
  <c r="D20" i="21" s="1"/>
  <c r="A20" i="21"/>
  <c r="H15" i="3" s="1"/>
  <c r="A10" i="21" l="1"/>
  <c r="A22" i="21"/>
  <c r="G10" i="21"/>
  <c r="G22" i="21"/>
  <c r="E13" i="18" l="1"/>
  <c r="E13" i="24" s="1"/>
  <c r="E10" i="18"/>
  <c r="E7" i="18"/>
  <c r="B7" i="18"/>
  <c r="E13" i="16"/>
  <c r="E13" i="23" s="1"/>
  <c r="E10" i="16"/>
  <c r="E7" i="16"/>
  <c r="B7" i="16"/>
  <c r="E13" i="12" l="1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<sst xmlns="http://schemas.openxmlformats.org/spreadsheetml/2006/main" count="1395" uniqueCount="407">
  <si>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</si>
  <si>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</si>
  <si>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</si>
  <si>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</si>
  <si>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</si>
  <si>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</si>
  <si>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</si>
  <si>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</si>
  <si>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</si>
  <si>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</si>
  <si>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</si>
  <si>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</si>
  <si>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</si>
  <si>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</si>
  <si>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</si>
  <si>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</si>
  <si>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</si>
  <si>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</si>
  <si>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</si>
  <si>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</si>
  <si>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</si>
  <si>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</si>
  <si>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</si>
  <si>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</si>
  <si>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</si>
  <si>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</si>
  <si>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</si>
  <si>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</si>
  <si>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</si>
  <si>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</si>
  <si>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</si>
  <si>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</si>
  <si>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</si>
  <si>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</si>
  <si>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</si>
  <si>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</si>
  <si>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</si>
  <si>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</si>
  <si>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</si>
  <si>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</si>
  <si>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</si>
  <si>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</si>
  <si>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</si>
  <si>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</si>
  <si>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</si>
  <si>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</si>
  <si>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</si>
  <si>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</si>
  <si>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</si>
  <si>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</si>
  <si>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</si>
  <si>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</si>
  <si>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</si>
  <si>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</si>
  <si>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</si>
  <si>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</si>
  <si>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</si>
  <si>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</si>
  <si>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</si>
  <si>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</si>
  <si>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</si>
  <si>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</si>
  <si>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</si>
  <si>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</si>
  <si>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</si>
  <si>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</si>
  <si>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</si>
  <si>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</si>
  <si>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</si>
  <si>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</si>
  <si>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</si>
  <si>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</si>
  <si>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</si>
  <si>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</si>
  <si>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</si>
  <si>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</si>
  <si>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</si>
  <si>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</si>
  <si>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</si>
  <si>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</si>
  <si>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</si>
  <si>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</si>
  <si>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</si>
  <si>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</si>
  <si>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</si>
  <si>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</si>
  <si>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</si>
  <si>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</si>
  <si>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</si>
  <si>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</si>
  <si>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</si>
  <si>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</si>
  <si>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</si>
  <si>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</si>
  <si>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</si>
  <si>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</si>
  <si>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</si>
  <si>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</si>
  <si>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</si>
  <si>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</si>
  <si>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</si>
  <si>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</si>
  <si>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</si>
  <si>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</si>
  <si>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</si>
  <si>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</si>
  <si>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</si>
  <si>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</si>
  <si>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</si>
  <si>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</si>
  <si>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</si>
  <si>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</si>
  <si>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</si>
  <si>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</si>
  <si>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</si>
  <si>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</si>
  <si>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</si>
  <si>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</si>
  <si>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</si>
  <si>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</si>
  <si>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</si>
  <si>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</si>
  <si>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</si>
  <si>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</si>
  <si>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</si>
  <si>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</si>
  <si>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</si>
  <si>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</si>
  <si>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</si>
  <si>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</si>
  <si>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</si>
  <si>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</si>
  <si>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</si>
  <si>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</si>
  <si>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</si>
  <si>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</si>
  <si>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</si>
  <si>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</si>
  <si>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</si>
  <si>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</si>
  <si>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</si>
  <si>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</si>
  <si>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</si>
  <si>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</si>
  <si>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</si>
  <si>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</si>
  <si>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</si>
  <si>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</si>
  <si>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</si>
  <si>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</si>
  <si>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</si>
  <si>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</si>
  <si>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</si>
  <si>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</si>
  <si>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</si>
  <si>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</si>
  <si>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</si>
  <si>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</si>
  <si>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</si>
  <si>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</si>
  <si>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</si>
  <si>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</si>
  <si>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</si>
  <si>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</si>
  <si>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</si>
  <si>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</si>
  <si>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</si>
  <si>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</si>
  <si>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</si>
  <si>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</si>
  <si>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</si>
  <si>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</si>
  <si>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</si>
  <si>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</si>
  <si>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</si>
  <si>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</si>
  <si>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</si>
  <si>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</si>
  <si>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</si>
  <si>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</si>
  <si>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</si>
  <si>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</si>
  <si>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</si>
  <si>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</si>
  <si>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</si>
  <si>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</si>
  <si>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</si>
  <si>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</si>
  <si>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</si>
  <si>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</si>
  <si>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</si>
  <si>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</si>
  <si>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</si>
  <si>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</si>
  <si>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</si>
  <si>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</si>
  <si>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</si>
  <si>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</si>
  <si>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</si>
  <si>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</si>
  <si>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</si>
  <si>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</si>
  <si>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</si>
  <si>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</si>
  <si>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</si>
  <si>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</si>
  <si>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</si>
  <si>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</si>
  <si>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</si>
  <si>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</si>
  <si>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</si>
  <si>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</si>
  <si>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</si>
  <si>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</si>
  <si>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</si>
  <si>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</si>
  <si>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</si>
  <si>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</si>
  <si>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</si>
  <si>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</si>
  <si>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</si>
  <si>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</si>
  <si>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</si>
  <si>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</si>
  <si>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</si>
  <si>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</si>
  <si>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</si>
  <si>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</si>
  <si>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</si>
  <si>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</si>
  <si>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</si>
  <si>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</si>
  <si>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</si>
  <si>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</si>
  <si>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</si>
  <si>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</si>
  <si>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</si>
  <si>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HMIDI</t>
  </si>
  <si>
    <t>Session M1</t>
  </si>
  <si>
    <t>Session Unique</t>
  </si>
  <si>
    <t>Session M2</t>
  </si>
  <si>
    <t>Parcours Type en Master</t>
  </si>
  <si>
    <t>Parcours Type</t>
  </si>
  <si>
    <t>Médias et humanités numériques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</si>
  <si>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</si>
  <si>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</si>
  <si>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</si>
  <si>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</si>
  <si>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</si>
  <si>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</si>
  <si>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</si>
  <si>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des UE dont la note est supérieure à 10. Obtention par compensation possible entre les ECUE si aucune note d'ECUE n'est inférieure à 10. Tous les ECUE avec seuil de compensation doivent atteindre ce seuil pour l'obtention de l'UE.</t>
  </si>
  <si>
    <t>Obtention du Semestre</t>
  </si>
  <si>
    <t>jurys annualisés</t>
  </si>
  <si>
    <t>Obtention de l'Année</t>
  </si>
  <si>
    <r>
      <rPr>
        <sz val="11"/>
        <color rgb="FF000000"/>
        <rFont val="Calibri"/>
        <scheme val="minor"/>
      </rPr>
      <t xml:space="preserve">oui </t>
    </r>
    <r>
      <rPr>
        <b/>
        <sz val="11"/>
        <color rgb="FFFF0000"/>
        <rFont val="Calibri"/>
        <scheme val="minor"/>
      </rPr>
      <t xml:space="preserve">obtention de l'année si la moyenne générale des UE ≥ 10/20 (pondérée par les coefficients) Tous les UE avec seuil de compensation doivent atteindre ce seuil pour l'obtention de l'année. </t>
    </r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</si>
  <si>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</si>
  <si>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</si>
  <si>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</si>
  <si>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</si>
  <si>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</si>
  <si>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</si>
  <si>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</si>
  <si>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</si>
  <si>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</si>
  <si>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</si>
  <si>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</si>
  <si>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</si>
  <si>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</si>
  <si>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</si>
  <si>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</si>
  <si>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</si>
  <si>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</si>
  <si>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</si>
  <si>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</si>
  <si>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</si>
  <si>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</si>
  <si>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</si>
  <si>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</si>
  <si>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 1 : Théorie des SIC 1</t>
  </si>
  <si>
    <t>Commune aux 5 parcours du Master Info-Com : 
(1) EMIC, (2) ICER, (3) ICONES, (4) Media Design, (5) Medias et Humanités Numériques</t>
  </si>
  <si>
    <t>Anthropologie de la communication</t>
  </si>
  <si>
    <t>Master Info-Com Parcours EMIC</t>
  </si>
  <si>
    <t>Histoire et théories des médias</t>
  </si>
  <si>
    <t>Master Info-Com Parcours Médias et Humanités Numériques</t>
  </si>
  <si>
    <t>Design social</t>
  </si>
  <si>
    <t>Master Info-Com Parcours Médias Design</t>
  </si>
  <si>
    <t>Ethique de la communication</t>
  </si>
  <si>
    <t>Participation à des séminaires CREATES (SFRI)</t>
  </si>
  <si>
    <t>UE 2 : Théorie de la communication numérique</t>
  </si>
  <si>
    <t>Dispositifs numériques et usages</t>
  </si>
  <si>
    <t>Transition numérique et environnementale</t>
  </si>
  <si>
    <t>Immersivité et réalité étendu</t>
  </si>
  <si>
    <t>UE 3 : Méthodes numériques</t>
  </si>
  <si>
    <t>Recherche documentaire</t>
  </si>
  <si>
    <t>Initiation au codage informatique 1</t>
  </si>
  <si>
    <t>Ecriture Web collaborative</t>
  </si>
  <si>
    <t>Master Monde du document</t>
  </si>
  <si>
    <t>UE4 : Pratiques de la communication numérique</t>
  </si>
  <si>
    <t>Création, culture et innovation</t>
  </si>
  <si>
    <t>Cultures visuelles et industries médiatiques</t>
  </si>
  <si>
    <t>UE 5 : PPR</t>
  </si>
  <si>
    <t>Méthodologie de recherche en SIC</t>
  </si>
  <si>
    <t>Atelier d'initiation à la recherche.</t>
  </si>
  <si>
    <t>Séminaires de recherche</t>
  </si>
  <si>
    <t>Participation obligatoire aux séminaires organisées par le laboratoire de recherche.</t>
  </si>
  <si>
    <t>UE 6 : Mineure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</si>
  <si>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</si>
  <si>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</si>
  <si>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</si>
  <si>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</si>
  <si>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</si>
  <si>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</si>
  <si>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</si>
  <si>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</si>
  <si>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</si>
  <si>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</si>
  <si>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</si>
  <si>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</si>
  <si>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</si>
  <si>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</si>
  <si>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</si>
  <si>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</si>
  <si>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</si>
  <si>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</si>
  <si>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</si>
  <si>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</si>
  <si>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</si>
  <si>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</si>
  <si>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</si>
  <si>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</si>
  <si>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</si>
  <si>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</si>
  <si>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</si>
  <si>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</si>
  <si>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UE 1 : Théorie des SIC 2</t>
  </si>
  <si>
    <t>Commune aux 4 parcours du Master Info-Com : 
(1) EMIC, (2) ICONES, (3) Media Design, (4) Medias et Humanités Numériques</t>
  </si>
  <si>
    <t>Des humanités numériques aux digital studies</t>
  </si>
  <si>
    <t>Théories et pratiques de la médiation culturelle</t>
  </si>
  <si>
    <t>User Experience Design (UXD)</t>
  </si>
  <si>
    <t>Culture d'entreprise et Stratégies de communication des organisations</t>
  </si>
  <si>
    <t>Master Info-Com Parcours ICONES</t>
  </si>
  <si>
    <t>Introduction à l'IA pour la communication</t>
  </si>
  <si>
    <t>EFELIA</t>
  </si>
  <si>
    <t>UE 2 : Outils de la communication numérique</t>
  </si>
  <si>
    <t>Web et réfèrencement</t>
  </si>
  <si>
    <t>Media Design</t>
  </si>
  <si>
    <t xml:space="preserve">PAO et création graphique </t>
  </si>
  <si>
    <t>Edition en ligne</t>
  </si>
  <si>
    <t>UE 3 Médias et innovation</t>
  </si>
  <si>
    <t>Urbanités numériques</t>
  </si>
  <si>
    <t>Patrimoine et documents numériques</t>
  </si>
  <si>
    <t>Les logiques des formats télévisuels</t>
  </si>
  <si>
    <t>UE 4 Analyse des médias</t>
  </si>
  <si>
    <t>Analyse des tendances des médias</t>
  </si>
  <si>
    <t>Introduction to Data Analysis</t>
  </si>
  <si>
    <t>Anglais</t>
  </si>
  <si>
    <t>Initiation au codage informatique 2</t>
  </si>
  <si>
    <t>UE 5 PPR</t>
  </si>
  <si>
    <t>Heures mutualisées avec le S1</t>
  </si>
  <si>
    <t>Atelier d'initiation à la recherche</t>
  </si>
  <si>
    <t>Mémoire de recherche</t>
  </si>
  <si>
    <t>Stage</t>
  </si>
  <si>
    <t>Seuil de compensation</t>
  </si>
  <si>
    <t>2ème Année</t>
  </si>
  <si>
    <t>UE 1 : Enjeux de la culture numérique</t>
  </si>
  <si>
    <t>Culture numérique</t>
  </si>
  <si>
    <t>HMEID301</t>
  </si>
  <si>
    <t>Politiques du numérique</t>
  </si>
  <si>
    <t>HMEID302</t>
  </si>
  <si>
    <t>Image et création numériques</t>
  </si>
  <si>
    <t>HMEID303</t>
  </si>
  <si>
    <t>UE 2 : Collecte des données</t>
  </si>
  <si>
    <t>Données de la presse</t>
  </si>
  <si>
    <t>HMEID304</t>
  </si>
  <si>
    <t>Données audiovisuelles</t>
  </si>
  <si>
    <t>Données culturelles</t>
  </si>
  <si>
    <t>HMEID311</t>
  </si>
  <si>
    <t>UE3 : Traitement et analyse des données</t>
  </si>
  <si>
    <t>Data Processing</t>
  </si>
  <si>
    <t>HMEID305</t>
  </si>
  <si>
    <t>Data Visualization</t>
  </si>
  <si>
    <t>HMEID306</t>
  </si>
  <si>
    <t>Enjeux des données ouvertes</t>
  </si>
  <si>
    <t>HMEID307</t>
  </si>
  <si>
    <t>UE4 : Société numérique et IA</t>
  </si>
  <si>
    <t>Journalisme numérique</t>
  </si>
  <si>
    <t>HMEID308</t>
  </si>
  <si>
    <t>Introduction à l'IA en Info-Comm</t>
  </si>
  <si>
    <t>HMEID309</t>
  </si>
  <si>
    <t>Approches professionnelles de l'IA</t>
  </si>
  <si>
    <t>HMEID310</t>
  </si>
  <si>
    <t>Mémoire</t>
  </si>
  <si>
    <t>Participation obligatoire aux séminaires organisés par le laboratoire de recherche.</t>
  </si>
  <si>
    <t>UE 6 : Mineures</t>
  </si>
  <si>
    <t>Cours à choix les jeudis matins (offre de l'EUR)</t>
  </si>
  <si>
    <t>UE 1 : Méthodologie de recherche</t>
  </si>
  <si>
    <t>Valorisation de la recherche</t>
  </si>
  <si>
    <t>HMEID400</t>
  </si>
  <si>
    <t>Atelier de lecture et écriture scientifique</t>
  </si>
  <si>
    <t>UE 2 : Recherche appliquée</t>
  </si>
  <si>
    <t>Datasprint (une semaine intensive)</t>
  </si>
  <si>
    <t>Une semaine intensive de collecte et analyse de données audiovisuelles issues des arhives Web et TV en collaboration avec INA Marseille</t>
  </si>
  <si>
    <t xml:space="preserve">Projets tutorés collectifs </t>
  </si>
  <si>
    <t>Un projet en collaboration avec un acteur local des ICC. 2 EC suivent les étudiants : 2h de suivi hebdomadaire par EC sur 10 semaines.</t>
  </si>
  <si>
    <t>UE 3 : PPR</t>
  </si>
  <si>
    <t>Séminaire de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</si>
</sst>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FF0000"/>
      <name val="Calibri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404040"/>
        <bgColor rgb="FF000000"/>
      </patternFill>
    </fill>
    <fill>
      <patternFill patternType="solid">
        <fgColor rgb="FF3A3838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7" fillId="7" borderId="1" xfId="0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164" fontId="0" fillId="7" borderId="1" xfId="0" applyNumberFormat="1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0" fillId="7" borderId="0" xfId="0" applyFill="1"/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 wrapText="1"/>
      <protection locked="0"/>
    </xf>
    <xf numFmtId="0" fontId="8" fillId="8" borderId="1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0" xfId="0" applyFill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175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1357422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217057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2312086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176359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353487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175493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372450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8</xdr:col>
      <xdr:colOff>180688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C10" zoomScale="85" zoomScaleNormal="85" workbookViewId="0">
      <selection activeCell="D32" sqref="D3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29.28515625" customWidth="1"/>
    <col min="8" max="8" width="25.42578125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32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32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>
      <c r="A17" s="1" t="s">
        <v>102</v>
      </c>
      <c r="C17" s="1" t="s">
        <v>103</v>
      </c>
      <c r="E17" s="20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>
      <c r="C18" s="1" t="s">
        <v>108</v>
      </c>
      <c r="E18" s="20" t="s">
        <v>43</v>
      </c>
      <c r="F18" s="1" t="s">
        <v>94</v>
      </c>
      <c r="O18" s="1" t="s">
        <v>103</v>
      </c>
      <c r="P18" s="1" t="s">
        <v>109</v>
      </c>
    </row>
    <row r="19" spans="1:16">
      <c r="E19" s="20" t="s">
        <v>41</v>
      </c>
      <c r="F19" s="1" t="s">
        <v>110</v>
      </c>
      <c r="O19" s="1" t="s">
        <v>104</v>
      </c>
      <c r="P19" s="1" t="s">
        <v>111</v>
      </c>
    </row>
    <row r="20" spans="1:16">
      <c r="O20" s="1" t="s">
        <v>108</v>
      </c>
      <c r="P20" s="1" t="s">
        <v>112</v>
      </c>
    </row>
    <row r="21" spans="1:16">
      <c r="O21" s="1" t="s">
        <v>63</v>
      </c>
      <c r="P21" s="1" t="s">
        <v>113</v>
      </c>
    </row>
    <row r="22" spans="1:16">
      <c r="O22" s="1" t="s">
        <v>72</v>
      </c>
      <c r="P22" s="1" t="s">
        <v>114</v>
      </c>
    </row>
    <row r="23" spans="1:16">
      <c r="O23" s="1" t="s">
        <v>81</v>
      </c>
      <c r="P23" s="1" t="s">
        <v>115</v>
      </c>
    </row>
    <row r="24" spans="1:16">
      <c r="A24" s="1" t="s">
        <v>116</v>
      </c>
      <c r="O24" s="1" t="s">
        <v>90</v>
      </c>
      <c r="P24" s="1" t="s">
        <v>117</v>
      </c>
    </row>
    <row r="25" spans="1:16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>
      <c r="A26" s="1" t="s">
        <v>126</v>
      </c>
      <c r="B26" s="1" t="s">
        <v>127</v>
      </c>
      <c r="C26" s="20" t="s">
        <v>128</v>
      </c>
      <c r="D26" s="1" t="s">
        <v>129</v>
      </c>
      <c r="E26" s="50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>
      <c r="B27" s="1" t="s">
        <v>130</v>
      </c>
      <c r="C27" s="49"/>
      <c r="D27" s="1" t="s">
        <v>130</v>
      </c>
      <c r="E27" s="50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>
      <c r="D29" s="1" t="s">
        <v>126</v>
      </c>
      <c r="G29" s="1" t="s">
        <v>134</v>
      </c>
      <c r="O29" s="1" t="s">
        <v>73</v>
      </c>
      <c r="P29" s="1" t="s">
        <v>138</v>
      </c>
    </row>
    <row r="30" spans="1:16">
      <c r="O30" s="1" t="s">
        <v>82</v>
      </c>
      <c r="P30" s="1" t="s">
        <v>139</v>
      </c>
    </row>
    <row r="31" spans="1:16">
      <c r="O31" s="1" t="s">
        <v>91</v>
      </c>
      <c r="P31" s="1" t="s">
        <v>140</v>
      </c>
    </row>
    <row r="32" spans="1:16">
      <c r="O32" s="1" t="s">
        <v>67</v>
      </c>
      <c r="P32" s="1" t="s">
        <v>141</v>
      </c>
    </row>
    <row r="33" spans="3:16">
      <c r="O33" s="1" t="s">
        <v>75</v>
      </c>
      <c r="P33" s="1" t="s">
        <v>142</v>
      </c>
    </row>
    <row r="34" spans="3:16">
      <c r="O34" s="1" t="s">
        <v>84</v>
      </c>
      <c r="P34" s="1" t="s">
        <v>143</v>
      </c>
    </row>
    <row r="35" spans="3:16">
      <c r="C35" s="34" t="s">
        <v>144</v>
      </c>
      <c r="O35" s="1" t="s">
        <v>85</v>
      </c>
      <c r="P35" s="1" t="s">
        <v>145</v>
      </c>
    </row>
    <row r="36" spans="3:16">
      <c r="C36" s="33" t="s">
        <v>146</v>
      </c>
      <c r="O36" s="1" t="s">
        <v>93</v>
      </c>
      <c r="P36" s="1" t="s">
        <v>147</v>
      </c>
    </row>
    <row r="37" spans="3:16">
      <c r="C37" s="33" t="s">
        <v>148</v>
      </c>
      <c r="O37" s="1" t="s">
        <v>98</v>
      </c>
      <c r="P37" s="1" t="s">
        <v>149</v>
      </c>
    </row>
    <row r="38" spans="3:16">
      <c r="C38" s="33" t="s">
        <v>150</v>
      </c>
      <c r="O38" s="1" t="s">
        <v>105</v>
      </c>
      <c r="P38" s="1" t="s">
        <v>151</v>
      </c>
    </row>
    <row r="39" spans="3:16">
      <c r="C39" s="33" t="s">
        <v>152</v>
      </c>
      <c r="F39" s="48"/>
      <c r="O39" s="1" t="s">
        <v>68</v>
      </c>
      <c r="P39" s="1" t="s">
        <v>153</v>
      </c>
    </row>
    <row r="40" spans="3:16">
      <c r="C40" s="33" t="s">
        <v>154</v>
      </c>
      <c r="O40" s="1" t="s">
        <v>100</v>
      </c>
      <c r="P40" s="1" t="s">
        <v>155</v>
      </c>
    </row>
    <row r="41" spans="3:16">
      <c r="C41" s="33" t="s">
        <v>156</v>
      </c>
      <c r="O41" s="1" t="s">
        <v>76</v>
      </c>
      <c r="P41" s="1" t="s">
        <v>157</v>
      </c>
    </row>
    <row r="42" spans="3:16">
      <c r="C42" s="33" t="s">
        <v>158</v>
      </c>
      <c r="O42" s="1" t="s">
        <v>94</v>
      </c>
      <c r="P42" s="1" t="s">
        <v>159</v>
      </c>
    </row>
    <row r="43" spans="3:16">
      <c r="C43" s="33" t="s">
        <v>160</v>
      </c>
      <c r="O43" s="1" t="s">
        <v>69</v>
      </c>
      <c r="P43" s="1" t="s">
        <v>161</v>
      </c>
    </row>
    <row r="44" spans="3:16">
      <c r="C44" s="33" t="s">
        <v>162</v>
      </c>
      <c r="O44" s="1" t="s">
        <v>69</v>
      </c>
      <c r="P44" s="1" t="s">
        <v>163</v>
      </c>
    </row>
    <row r="45" spans="3:16">
      <c r="C45" s="33" t="s">
        <v>164</v>
      </c>
      <c r="O45" s="1" t="s">
        <v>78</v>
      </c>
      <c r="P45" s="1" t="s">
        <v>165</v>
      </c>
    </row>
    <row r="46" spans="3:16">
      <c r="C46" s="33" t="s">
        <v>166</v>
      </c>
      <c r="O46" s="1" t="s">
        <v>86</v>
      </c>
      <c r="P46" s="1" t="s">
        <v>167</v>
      </c>
    </row>
    <row r="47" spans="3:16">
      <c r="C47" s="33" t="s">
        <v>168</v>
      </c>
      <c r="O47" s="1" t="s">
        <v>70</v>
      </c>
      <c r="P47" s="1" t="s">
        <v>169</v>
      </c>
    </row>
    <row r="48" spans="3:16">
      <c r="C48" s="33" t="s">
        <v>170</v>
      </c>
      <c r="O48" s="1" t="s">
        <v>79</v>
      </c>
      <c r="P48" s="1" t="s">
        <v>171</v>
      </c>
    </row>
    <row r="49" spans="3:16">
      <c r="C49" s="33" t="s">
        <v>172</v>
      </c>
      <c r="O49" s="1" t="s">
        <v>87</v>
      </c>
      <c r="P49" s="1" t="s">
        <v>173</v>
      </c>
    </row>
    <row r="50" spans="3:16" ht="30">
      <c r="C50" s="33" t="s">
        <v>174</v>
      </c>
      <c r="O50" s="1" t="s">
        <v>77</v>
      </c>
      <c r="P50" s="1" t="s">
        <v>175</v>
      </c>
    </row>
    <row r="51" spans="3:16">
      <c r="C51" s="33" t="s">
        <v>176</v>
      </c>
      <c r="O51" s="1" t="s">
        <v>77</v>
      </c>
      <c r="P51" s="1" t="s">
        <v>177</v>
      </c>
    </row>
    <row r="52" spans="3:16">
      <c r="C52" s="33" t="s">
        <v>178</v>
      </c>
      <c r="O52" s="1" t="s">
        <v>99</v>
      </c>
      <c r="P52" s="1" t="s">
        <v>179</v>
      </c>
    </row>
    <row r="53" spans="3:16" ht="45">
      <c r="C53" s="33" t="s">
        <v>180</v>
      </c>
      <c r="O53" s="1" t="s">
        <v>106</v>
      </c>
      <c r="P53" s="1" t="s">
        <v>181</v>
      </c>
    </row>
    <row r="54" spans="3:16">
      <c r="C54" s="33" t="s">
        <v>182</v>
      </c>
      <c r="O54" s="1" t="s">
        <v>88</v>
      </c>
      <c r="P54" s="1" t="s">
        <v>183</v>
      </c>
    </row>
    <row r="55" spans="3:16">
      <c r="C55" s="33" t="s">
        <v>184</v>
      </c>
      <c r="O55" s="1" t="s">
        <v>110</v>
      </c>
      <c r="P55" s="1"/>
    </row>
    <row r="56" spans="3:16">
      <c r="C56" s="33" t="s">
        <v>185</v>
      </c>
    </row>
    <row r="57" spans="3:16" ht="30">
      <c r="C57" s="33" t="s">
        <v>186</v>
      </c>
    </row>
    <row r="58" spans="3:16">
      <c r="C58" s="33" t="s">
        <v>187</v>
      </c>
    </row>
    <row r="59" spans="3:16">
      <c r="C59" s="33" t="s">
        <v>188</v>
      </c>
    </row>
    <row r="60" spans="3:16">
      <c r="C60" s="33" t="s">
        <v>189</v>
      </c>
    </row>
    <row r="61" spans="3:16">
      <c r="C61" s="33" t="s">
        <v>190</v>
      </c>
    </row>
    <row r="62" spans="3:16">
      <c r="C62" s="33" t="s">
        <v>191</v>
      </c>
    </row>
    <row r="63" spans="3:16">
      <c r="C63" s="33" t="s">
        <v>192</v>
      </c>
    </row>
    <row r="64" spans="3:16">
      <c r="C64" s="33" t="s">
        <v>193</v>
      </c>
    </row>
    <row r="65" spans="3:3">
      <c r="C65" s="33" t="s">
        <v>194</v>
      </c>
    </row>
    <row r="66" spans="3:3">
      <c r="C66" s="33" t="s">
        <v>195</v>
      </c>
    </row>
    <row r="67" spans="3:3">
      <c r="C67" s="33" t="s">
        <v>196</v>
      </c>
    </row>
    <row r="68" spans="3:3">
      <c r="C68" s="33" t="s">
        <v>197</v>
      </c>
    </row>
    <row r="69" spans="3:3">
      <c r="C69" s="33" t="s">
        <v>198</v>
      </c>
    </row>
    <row r="70" spans="3:3">
      <c r="C70" s="33" t="s">
        <v>199</v>
      </c>
    </row>
    <row r="71" spans="3:3">
      <c r="C71" s="33" t="s">
        <v>200</v>
      </c>
    </row>
    <row r="72" spans="3:3">
      <c r="C72" s="33" t="s">
        <v>201</v>
      </c>
    </row>
    <row r="73" spans="3:3">
      <c r="C73" s="33" t="s">
        <v>202</v>
      </c>
    </row>
    <row r="74" spans="3:3">
      <c r="C74" s="33" t="s">
        <v>203</v>
      </c>
    </row>
    <row r="75" spans="3:3">
      <c r="C75" s="33" t="s">
        <v>204</v>
      </c>
    </row>
    <row r="76" spans="3:3">
      <c r="C76" s="33" t="s">
        <v>205</v>
      </c>
    </row>
    <row r="77" spans="3:3">
      <c r="C77" s="33" t="s">
        <v>206</v>
      </c>
    </row>
    <row r="78" spans="3:3">
      <c r="C78" s="33" t="s">
        <v>207</v>
      </c>
    </row>
    <row r="79" spans="3:3">
      <c r="C79" s="33" t="s">
        <v>208</v>
      </c>
    </row>
    <row r="80" spans="3:3">
      <c r="C80" s="33" t="s">
        <v>209</v>
      </c>
    </row>
    <row r="81" spans="3:3">
      <c r="C81" s="33" t="s">
        <v>210</v>
      </c>
    </row>
    <row r="82" spans="3:3">
      <c r="C82" s="33" t="s">
        <v>211</v>
      </c>
    </row>
    <row r="83" spans="3:3">
      <c r="C83" s="33" t="s">
        <v>212</v>
      </c>
    </row>
    <row r="84" spans="3:3">
      <c r="C84" s="33" t="s">
        <v>213</v>
      </c>
    </row>
    <row r="85" spans="3:3">
      <c r="C85" s="33" t="s">
        <v>214</v>
      </c>
    </row>
    <row r="86" spans="3:3">
      <c r="C86" s="33" t="s">
        <v>215</v>
      </c>
    </row>
    <row r="87" spans="3:3">
      <c r="C87" s="33" t="s">
        <v>216</v>
      </c>
    </row>
    <row r="88" spans="3:3">
      <c r="C88" s="33" t="s">
        <v>217</v>
      </c>
    </row>
    <row r="89" spans="3:3">
      <c r="C89" s="33" t="s">
        <v>218</v>
      </c>
    </row>
    <row r="90" spans="3:3">
      <c r="C90" s="33" t="s">
        <v>219</v>
      </c>
    </row>
    <row r="91" spans="3:3">
      <c r="C91" s="33" t="s">
        <v>220</v>
      </c>
    </row>
    <row r="92" spans="3:3">
      <c r="C92" s="33" t="s">
        <v>221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D1" zoomScale="55" zoomScaleNormal="55" workbookViewId="0">
      <selection activeCell="J31" sqref="J31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33" t="s">
        <v>261</v>
      </c>
      <c r="B7" s="127" t="str">
        <f>'Fiche Générale'!B2</f>
        <v>CREATES</v>
      </c>
      <c r="C7" s="133" t="s">
        <v>262</v>
      </c>
      <c r="D7" s="133"/>
      <c r="E7" s="139" t="str">
        <f>'Fiche Générale'!B3</f>
        <v>Information, communication</v>
      </c>
      <c r="F7" s="127"/>
      <c r="G7" s="133" t="s">
        <v>308</v>
      </c>
      <c r="H7" s="150" t="str">
        <f>'Fiche Générale'!B4</f>
        <v>HMIDI</v>
      </c>
      <c r="I7" s="150"/>
      <c r="J7" s="150"/>
    </row>
    <row r="8" spans="1:10" ht="18" customHeight="1">
      <c r="A8" s="133"/>
      <c r="B8" s="128"/>
      <c r="C8" s="133"/>
      <c r="D8" s="133"/>
      <c r="E8" s="140"/>
      <c r="F8" s="128"/>
      <c r="G8" s="133"/>
      <c r="H8" s="150"/>
      <c r="I8" s="150"/>
      <c r="J8" s="150"/>
    </row>
    <row r="9" spans="1:10" ht="18" customHeight="1">
      <c r="A9" s="133"/>
      <c r="B9" s="128"/>
      <c r="C9" s="133"/>
      <c r="D9" s="133"/>
      <c r="E9" s="141"/>
      <c r="F9" s="129"/>
      <c r="G9" s="133"/>
      <c r="H9" s="150"/>
      <c r="I9" s="150"/>
      <c r="J9" s="150"/>
    </row>
    <row r="10" spans="1:10" ht="18" customHeight="1">
      <c r="A10" s="133"/>
      <c r="B10" s="128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3"/>
      <c r="J10" s="144"/>
    </row>
    <row r="11" spans="1:10" ht="18" customHeight="1">
      <c r="A11" s="133"/>
      <c r="B11" s="129"/>
      <c r="C11" s="138"/>
      <c r="D11" s="138"/>
      <c r="E11" s="145"/>
      <c r="F11" s="146"/>
      <c r="G11" s="146"/>
      <c r="H11" s="146"/>
      <c r="I11" s="146"/>
      <c r="J11" s="147"/>
    </row>
    <row r="13" spans="1:10">
      <c r="A13" s="132" t="s">
        <v>265</v>
      </c>
      <c r="B13" s="96" t="s">
        <v>364</v>
      </c>
      <c r="C13" s="132" t="s">
        <v>267</v>
      </c>
      <c r="D13" s="132"/>
      <c r="E13" s="154">
        <f>'S1 Maquette'!E13:F14</f>
        <v>0</v>
      </c>
      <c r="F13" s="154"/>
      <c r="G13" s="132" t="s">
        <v>268</v>
      </c>
      <c r="H13" s="94"/>
      <c r="I13" s="96"/>
    </row>
    <row r="14" spans="1:10">
      <c r="A14" s="132"/>
      <c r="B14" s="99"/>
      <c r="C14" s="132"/>
      <c r="D14" s="132"/>
      <c r="E14" s="154"/>
      <c r="F14" s="154"/>
      <c r="G14" s="132"/>
      <c r="H14" s="97"/>
      <c r="I14" s="99"/>
    </row>
    <row r="15" spans="1:10">
      <c r="A15" s="132" t="s">
        <v>269</v>
      </c>
      <c r="B15" s="96" t="s">
        <v>227</v>
      </c>
      <c r="C15" s="134" t="s">
        <v>270</v>
      </c>
      <c r="D15" s="135"/>
      <c r="E15" s="132"/>
      <c r="F15" s="132"/>
      <c r="G15" s="159" t="s">
        <v>271</v>
      </c>
      <c r="H15" s="93"/>
      <c r="I15" s="93"/>
    </row>
    <row r="16" spans="1:10">
      <c r="A16" s="132"/>
      <c r="B16" s="99"/>
      <c r="C16" s="136"/>
      <c r="D16" s="137"/>
      <c r="E16" s="132"/>
      <c r="F16" s="132"/>
      <c r="G16" s="161"/>
      <c r="H16" s="93"/>
      <c r="I16" s="9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s="18" customFormat="1" ht="43.35" customHeight="1">
      <c r="A19" s="54"/>
      <c r="B19" s="55" t="s">
        <v>396</v>
      </c>
      <c r="C19" s="56" t="s">
        <v>12</v>
      </c>
      <c r="D19" s="56">
        <v>6</v>
      </c>
      <c r="E19" s="57" t="s">
        <v>15</v>
      </c>
      <c r="F19" s="57"/>
      <c r="G19" s="57"/>
      <c r="H19" s="56"/>
      <c r="I19" s="56"/>
      <c r="J19" s="56"/>
      <c r="K19" s="56"/>
      <c r="L19" s="56"/>
      <c r="M19" s="56"/>
      <c r="N19" s="57"/>
      <c r="O19" s="57"/>
    </row>
    <row r="20" spans="1:15" s="18" customFormat="1" ht="43.35" customHeight="1">
      <c r="A20" s="25"/>
      <c r="B20" s="5" t="s">
        <v>397</v>
      </c>
      <c r="C20" s="7" t="s">
        <v>21</v>
      </c>
      <c r="D20" s="7"/>
      <c r="E20" s="5" t="s">
        <v>15</v>
      </c>
      <c r="F20" s="5"/>
      <c r="G20" s="5" t="s">
        <v>398</v>
      </c>
      <c r="H20" s="7" t="s">
        <v>213</v>
      </c>
      <c r="I20" s="7"/>
      <c r="J20" s="7">
        <v>20</v>
      </c>
      <c r="K20" s="7"/>
      <c r="L20" s="7"/>
      <c r="M20" s="7" t="s">
        <v>13</v>
      </c>
      <c r="N20" s="5"/>
      <c r="O20" s="5"/>
    </row>
    <row r="21" spans="1:15" s="18" customFormat="1" ht="43.35" customHeight="1">
      <c r="A21" s="25"/>
      <c r="B21" s="5" t="s">
        <v>399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/>
      <c r="J21" s="7">
        <v>20</v>
      </c>
      <c r="K21" s="7"/>
      <c r="L21" s="7"/>
      <c r="M21" s="7" t="s">
        <v>13</v>
      </c>
      <c r="N21" s="5"/>
      <c r="O21" s="5"/>
    </row>
    <row r="22" spans="1:15" s="18" customFormat="1" ht="43.35" customHeight="1">
      <c r="A22" s="54"/>
      <c r="B22" s="58" t="s">
        <v>400</v>
      </c>
      <c r="C22" s="56" t="s">
        <v>12</v>
      </c>
      <c r="D22" s="56">
        <v>12</v>
      </c>
      <c r="E22" s="57" t="s">
        <v>15</v>
      </c>
      <c r="F22" s="57"/>
      <c r="G22" s="57"/>
      <c r="H22" s="56"/>
      <c r="I22" s="56"/>
      <c r="J22" s="56"/>
      <c r="K22" s="56"/>
      <c r="L22" s="56"/>
      <c r="M22" s="56"/>
      <c r="N22" s="57"/>
      <c r="O22" s="57"/>
    </row>
    <row r="23" spans="1:15" s="18" customFormat="1" ht="43.35" customHeight="1">
      <c r="A23" s="24"/>
      <c r="B23" s="28" t="s">
        <v>401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11"/>
      <c r="J23" s="11">
        <v>40</v>
      </c>
      <c r="K23" s="11"/>
      <c r="L23" s="11"/>
      <c r="M23" s="7" t="s">
        <v>13</v>
      </c>
      <c r="N23" s="6"/>
      <c r="O23" s="7" t="s">
        <v>402</v>
      </c>
    </row>
    <row r="24" spans="1:15" s="18" customFormat="1" ht="43.35" customHeight="1">
      <c r="A24" s="25"/>
      <c r="B24" s="29" t="s">
        <v>403</v>
      </c>
      <c r="C24" s="7" t="s">
        <v>21</v>
      </c>
      <c r="D24" s="7"/>
      <c r="E24" s="5" t="s">
        <v>15</v>
      </c>
      <c r="F24" s="5"/>
      <c r="G24" s="5"/>
      <c r="H24" s="7" t="s">
        <v>213</v>
      </c>
      <c r="I24" s="7"/>
      <c r="J24" s="7">
        <v>40</v>
      </c>
      <c r="K24" s="7"/>
      <c r="L24" s="7"/>
      <c r="M24" s="7" t="s">
        <v>13</v>
      </c>
      <c r="N24" s="5"/>
      <c r="O24" s="5" t="s">
        <v>404</v>
      </c>
    </row>
    <row r="25" spans="1:15" ht="43.35" customHeight="1">
      <c r="A25" s="54"/>
      <c r="B25" s="58" t="s">
        <v>405</v>
      </c>
      <c r="C25" s="56" t="s">
        <v>12</v>
      </c>
      <c r="D25" s="56">
        <v>12</v>
      </c>
      <c r="E25" s="57"/>
      <c r="F25" s="57"/>
      <c r="G25" s="57"/>
      <c r="H25" s="56" t="s">
        <v>213</v>
      </c>
      <c r="I25" s="56"/>
      <c r="J25" s="56"/>
      <c r="K25" s="56"/>
      <c r="L25" s="56"/>
      <c r="M25" s="56"/>
      <c r="N25" s="57"/>
      <c r="O25" s="56"/>
    </row>
    <row r="26" spans="1:15" ht="43.35" customHeight="1">
      <c r="A26" s="25"/>
      <c r="B26" s="29" t="s">
        <v>362</v>
      </c>
      <c r="C26" s="7" t="s">
        <v>21</v>
      </c>
      <c r="D26" s="7"/>
      <c r="E26" s="5"/>
      <c r="F26" s="5"/>
      <c r="G26" s="5"/>
      <c r="H26" s="7" t="s">
        <v>213</v>
      </c>
      <c r="I26" s="7"/>
      <c r="J26" s="7"/>
      <c r="K26" s="7"/>
      <c r="L26" s="7"/>
      <c r="M26" s="7"/>
      <c r="N26" s="5"/>
    </row>
    <row r="27" spans="1:15" ht="43.35" customHeight="1">
      <c r="A27" s="25"/>
      <c r="B27" s="29" t="s">
        <v>361</v>
      </c>
      <c r="C27" s="7" t="s">
        <v>21</v>
      </c>
      <c r="D27" s="7"/>
      <c r="E27" s="5"/>
      <c r="F27" s="5"/>
      <c r="G27" s="5"/>
      <c r="H27" s="7" t="s">
        <v>213</v>
      </c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 t="s">
        <v>406</v>
      </c>
      <c r="C28" s="7" t="s">
        <v>21</v>
      </c>
      <c r="D28" s="7"/>
      <c r="E28" s="5"/>
      <c r="F28" s="5"/>
      <c r="G28" s="5"/>
      <c r="H28" s="7" t="s">
        <v>213</v>
      </c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5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999 D1:E999 G1:N19 G22:N22 G20:L21 N20:N21 G25:N999 G23:L24 N23:N24">
    <cfRule type="expression" dxfId="37" priority="15">
      <formula>$C1="Option"</formula>
    </cfRule>
  </conditionalFormatting>
  <conditionalFormatting sqref="A1:O9 A10:E10 K10:O11 A11:D11 A12:O12 A13:H13 J13:O16 A14:F14 A15:H15 A16:F16 A17:O19 A23:L24 A25:N26 A27:O999 A22:O22 A20:L21 N20:O21 N24:O24 N23">
    <cfRule type="expression" dxfId="36" priority="19">
      <formula>$F1="Modification"</formula>
    </cfRule>
    <cfRule type="expression" dxfId="35" priority="20">
      <formula>$F1="Création"</formula>
    </cfRule>
  </conditionalFormatting>
  <conditionalFormatting sqref="A1:O9 K10:O11 A12:O12 J13:O16 A17:O19 A23:L24 A25:N26 A27:O999 A10:E10 A11:D11 A13:H13 A14:F14 A15:H15 A16:F16 A22:O22 A20:L21 N20:O21 N24:O24 N23">
    <cfRule type="expression" dxfId="34" priority="18">
      <formula>$F1="Fermeture"</formula>
    </cfRule>
  </conditionalFormatting>
  <conditionalFormatting sqref="N1:N999">
    <cfRule type="expression" dxfId="33" priority="17">
      <formula>$M1="Porteuse"</formula>
    </cfRule>
  </conditionalFormatting>
  <conditionalFormatting sqref="O23">
    <cfRule type="expression" dxfId="32" priority="12">
      <formula>$F23="Fermeture"</formula>
    </cfRule>
    <cfRule type="expression" dxfId="31" priority="13">
      <formula>$F23="Modification"</formula>
    </cfRule>
    <cfRule type="expression" dxfId="30" priority="14">
      <formula>$F23="Création"</formula>
    </cfRule>
  </conditionalFormatting>
  <conditionalFormatting sqref="O25">
    <cfRule type="expression" dxfId="29" priority="47">
      <formula>$F26="Modification"</formula>
    </cfRule>
    <cfRule type="expression" dxfId="28" priority="48">
      <formula>$F26="Création"</formula>
    </cfRule>
    <cfRule type="expression" dxfId="27" priority="49">
      <formula>$F26="Fermeture"</formula>
    </cfRule>
  </conditionalFormatting>
  <conditionalFormatting sqref="M20:M21">
    <cfRule type="expression" dxfId="26" priority="5">
      <formula>$C20="Option"</formula>
    </cfRule>
  </conditionalFormatting>
  <conditionalFormatting sqref="M20:M21">
    <cfRule type="expression" dxfId="25" priority="7">
      <formula>$F20="Modification"</formula>
    </cfRule>
    <cfRule type="expression" dxfId="24" priority="8">
      <formula>$F20="Création"</formula>
    </cfRule>
  </conditionalFormatting>
  <conditionalFormatting sqref="M20:M21">
    <cfRule type="expression" dxfId="23" priority="6">
      <formula>$F20="Fermeture"</formula>
    </cfRule>
  </conditionalFormatting>
  <conditionalFormatting sqref="M23:M24">
    <cfRule type="expression" dxfId="22" priority="1">
      <formula>$C23="Option"</formula>
    </cfRule>
  </conditionalFormatting>
  <conditionalFormatting sqref="M23:M24">
    <cfRule type="expression" dxfId="21" priority="3">
      <formula>$F23="Modification"</formula>
    </cfRule>
    <cfRule type="expression" dxfId="20" priority="4">
      <formula>$F23="Création"</formula>
    </cfRule>
  </conditionalFormatting>
  <conditionalFormatting sqref="M23:M24">
    <cfRule type="expression" dxfId="19" priority="2">
      <formula>$F23="Fermeture"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55" zoomScaleNormal="55" workbookViewId="0">
      <selection activeCell="G30" sqref="G30"/>
    </sheetView>
  </sheetViews>
  <sheetFormatPr defaultColWidth="11.42578125" defaultRowHeight="15"/>
  <cols>
    <col min="1" max="1" width="63.28515625" style="18" customWidth="1"/>
    <col min="2" max="2" width="28.1406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8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8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8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8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8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8"/>
    </row>
    <row r="7" spans="1:19" ht="14.45" customHeight="1">
      <c r="A7" s="151" t="s">
        <v>307</v>
      </c>
      <c r="B7" s="150" t="str">
        <f>'Fiche Générale'!B2</f>
        <v>CREATES</v>
      </c>
      <c r="C7" s="133" t="s">
        <v>262</v>
      </c>
      <c r="D7" s="133"/>
      <c r="E7" s="148" t="str">
        <f>'Fiche Générale'!B3</f>
        <v>Information, communication</v>
      </c>
      <c r="F7" s="149"/>
      <c r="G7" s="133" t="s">
        <v>308</v>
      </c>
      <c r="H7" s="150" t="str">
        <f>'Fiche Générale'!B4</f>
        <v>HMIDI</v>
      </c>
      <c r="I7" s="150"/>
      <c r="J7" s="39"/>
      <c r="K7" s="23"/>
    </row>
    <row r="8" spans="1:19" ht="14.45" customHeight="1">
      <c r="A8" s="152"/>
      <c r="B8" s="150"/>
      <c r="C8" s="133"/>
      <c r="D8" s="133"/>
      <c r="E8" s="148"/>
      <c r="F8" s="149"/>
      <c r="G8" s="133"/>
      <c r="H8" s="150"/>
      <c r="I8" s="150"/>
      <c r="J8" s="39"/>
      <c r="K8" s="23"/>
    </row>
    <row r="9" spans="1:19" ht="14.45" customHeight="1">
      <c r="A9" s="152"/>
      <c r="B9" s="150"/>
      <c r="C9" s="133"/>
      <c r="D9" s="133"/>
      <c r="E9" s="148"/>
      <c r="F9" s="149"/>
      <c r="G9" s="133"/>
      <c r="H9" s="150"/>
      <c r="I9" s="150"/>
      <c r="J9" s="39"/>
      <c r="K9" s="23"/>
    </row>
    <row r="10" spans="1:19" ht="14.45" customHeight="1">
      <c r="A10" s="152"/>
      <c r="B10" s="150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4"/>
      <c r="J10" s="40"/>
      <c r="K10" s="23"/>
    </row>
    <row r="11" spans="1:19" ht="14.45" customHeight="1">
      <c r="A11" s="153"/>
      <c r="B11" s="150"/>
      <c r="C11" s="138"/>
      <c r="D11" s="138"/>
      <c r="E11" s="145"/>
      <c r="F11" s="146"/>
      <c r="G11" s="146"/>
      <c r="H11" s="146"/>
      <c r="I11" s="147"/>
      <c r="J11" s="40"/>
      <c r="K11" s="23"/>
    </row>
    <row r="12" spans="1:19">
      <c r="C12" s="18"/>
      <c r="I12" s="13"/>
      <c r="J12" s="13"/>
      <c r="M12" s="134" t="s">
        <v>309</v>
      </c>
      <c r="N12" s="135"/>
      <c r="O12" s="166"/>
      <c r="P12" s="134" t="s">
        <v>310</v>
      </c>
      <c r="Q12" s="135"/>
      <c r="R12" s="135"/>
      <c r="S12" s="166"/>
    </row>
    <row r="13" spans="1:19">
      <c r="A13" s="159" t="s">
        <v>265</v>
      </c>
      <c r="B13" s="93" t="str">
        <f>'S4 Maquette'!B13:B14</f>
        <v>2ème Année</v>
      </c>
      <c r="C13" s="93"/>
      <c r="D13" s="159" t="s">
        <v>311</v>
      </c>
      <c r="E13" s="154">
        <f>'S4 Maquette'!E13:F14</f>
        <v>0</v>
      </c>
      <c r="F13" s="154"/>
      <c r="G13" s="154"/>
      <c r="H13" s="132" t="s">
        <v>312</v>
      </c>
      <c r="I13" s="132"/>
      <c r="J13" s="41"/>
      <c r="M13" s="136"/>
      <c r="N13" s="137"/>
      <c r="O13" s="167"/>
      <c r="P13" s="136"/>
      <c r="Q13" s="137"/>
      <c r="R13" s="137"/>
      <c r="S13" s="167"/>
    </row>
    <row r="14" spans="1:19">
      <c r="A14" s="161"/>
      <c r="B14" s="93"/>
      <c r="C14" s="93"/>
      <c r="D14" s="161"/>
      <c r="E14" s="154"/>
      <c r="F14" s="154"/>
      <c r="G14" s="154"/>
      <c r="H14" s="132"/>
      <c r="I14" s="132"/>
      <c r="J14" s="41"/>
      <c r="M14" s="132" t="s">
        <v>313</v>
      </c>
      <c r="N14" s="134" t="s">
        <v>314</v>
      </c>
      <c r="O14" s="166"/>
      <c r="P14" s="131"/>
      <c r="Q14" s="155"/>
      <c r="R14" s="158"/>
      <c r="S14" s="159"/>
    </row>
    <row r="15" spans="1:19">
      <c r="A15" s="159" t="s">
        <v>315</v>
      </c>
      <c r="B15" s="95" t="str">
        <f>'S4 Maquette'!B15:B16</f>
        <v>Semestre 4</v>
      </c>
      <c r="C15" s="96"/>
      <c r="D15" s="159" t="s">
        <v>316</v>
      </c>
      <c r="E15" s="154">
        <f>'S4 Maquette'!E15:F16</f>
        <v>0</v>
      </c>
      <c r="F15" s="154"/>
      <c r="G15" s="154"/>
      <c r="H15" s="162" t="str">
        <f>'Fiche Générale'!B5</f>
        <v>Session Unique</v>
      </c>
      <c r="I15" s="163"/>
      <c r="J15" s="42"/>
      <c r="M15" s="132"/>
      <c r="N15" s="168"/>
      <c r="O15" s="169"/>
      <c r="P15" s="131"/>
      <c r="Q15" s="156"/>
      <c r="R15" s="158"/>
      <c r="S15" s="160"/>
    </row>
    <row r="16" spans="1:19">
      <c r="A16" s="161"/>
      <c r="B16" s="98"/>
      <c r="C16" s="99"/>
      <c r="D16" s="161"/>
      <c r="E16" s="154"/>
      <c r="F16" s="154"/>
      <c r="G16" s="154"/>
      <c r="H16" s="164"/>
      <c r="I16" s="165"/>
      <c r="J16" s="42"/>
      <c r="M16" s="132"/>
      <c r="N16" s="168"/>
      <c r="O16" s="169"/>
      <c r="P16" s="131"/>
      <c r="Q16" s="156"/>
      <c r="R16" s="158"/>
      <c r="S16" s="160"/>
    </row>
    <row r="17" spans="1:20">
      <c r="L17" s="19"/>
      <c r="M17" s="132"/>
      <c r="N17" s="136"/>
      <c r="O17" s="167"/>
      <c r="P17" s="131"/>
      <c r="Q17" s="157"/>
      <c r="R17" s="158"/>
      <c r="S17" s="161"/>
    </row>
    <row r="18" spans="1:20" ht="59.25" customHeight="1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s="69" customFormat="1" ht="30.6" customHeight="1">
      <c r="A19" s="61" t="str">
        <f>'S4 Maquette'!B19</f>
        <v>UE 1 : Méthodologie de recherche</v>
      </c>
      <c r="B19" s="62" t="str">
        <f>'S4 Maquette'!C19</f>
        <v>UE</v>
      </c>
      <c r="C19" s="63">
        <f>'S4 Maquette'!F19</f>
        <v>0</v>
      </c>
      <c r="D19" s="64">
        <v>1</v>
      </c>
      <c r="E19" s="64" t="s">
        <v>333</v>
      </c>
      <c r="F19" s="64" t="s">
        <v>333</v>
      </c>
      <c r="G19" s="65" t="s">
        <v>333</v>
      </c>
      <c r="H19" s="65" t="s">
        <v>333</v>
      </c>
      <c r="I19" s="65" t="s">
        <v>334</v>
      </c>
      <c r="J19" s="66"/>
      <c r="K19" s="65"/>
      <c r="L19" s="67"/>
      <c r="M19" s="67"/>
      <c r="N19" s="67"/>
      <c r="O19" s="67"/>
      <c r="P19" s="67"/>
      <c r="Q19" s="67"/>
      <c r="R19" s="67"/>
      <c r="S19" s="80"/>
      <c r="T19" s="68"/>
    </row>
    <row r="20" spans="1:20" s="2" customFormat="1" ht="30.6" customHeight="1">
      <c r="A20" s="70" t="str">
        <f>'S4 Maquette'!B20</f>
        <v>Valorisation de la recherche</v>
      </c>
      <c r="B20" s="71" t="str">
        <f>'S4 Maquette'!C20</f>
        <v>ECUE</v>
      </c>
      <c r="C20" s="72">
        <f>'S4 Maquette'!F20</f>
        <v>0</v>
      </c>
      <c r="D20" s="73">
        <v>1</v>
      </c>
      <c r="E20" s="73" t="s">
        <v>333</v>
      </c>
      <c r="F20" s="73" t="s">
        <v>333</v>
      </c>
      <c r="G20" s="74" t="s">
        <v>334</v>
      </c>
      <c r="H20" s="74" t="s">
        <v>334</v>
      </c>
      <c r="I20" s="74" t="s">
        <v>333</v>
      </c>
      <c r="J20" s="74">
        <v>10</v>
      </c>
      <c r="K20" s="74" t="s">
        <v>9</v>
      </c>
      <c r="L20" s="75"/>
      <c r="M20" s="75"/>
      <c r="N20" s="75"/>
      <c r="O20" s="75"/>
      <c r="P20" s="75"/>
      <c r="Q20" s="75"/>
      <c r="R20" s="75"/>
      <c r="S20" s="78"/>
      <c r="T20" s="76"/>
    </row>
    <row r="21" spans="1:20" s="2" customFormat="1" ht="30.6" customHeight="1">
      <c r="A21" s="70" t="str">
        <f>'S4 Maquette'!B21</f>
        <v>Atelier de lecture et écriture scientifique</v>
      </c>
      <c r="B21" s="71" t="str">
        <f>'S4 Maquette'!C21</f>
        <v>ECUE</v>
      </c>
      <c r="C21" s="72">
        <f>'S4 Maquette'!F21</f>
        <v>0</v>
      </c>
      <c r="D21" s="73">
        <v>1</v>
      </c>
      <c r="E21" s="73" t="s">
        <v>333</v>
      </c>
      <c r="F21" s="73" t="s">
        <v>333</v>
      </c>
      <c r="G21" s="74" t="s">
        <v>334</v>
      </c>
      <c r="H21" s="74" t="s">
        <v>334</v>
      </c>
      <c r="I21" s="74" t="s">
        <v>333</v>
      </c>
      <c r="J21" s="74">
        <v>10</v>
      </c>
      <c r="K21" s="74" t="s">
        <v>9</v>
      </c>
      <c r="L21" s="75"/>
      <c r="M21" s="75"/>
      <c r="N21" s="75"/>
      <c r="O21" s="75"/>
      <c r="P21" s="75"/>
      <c r="Q21" s="75"/>
      <c r="R21" s="75"/>
      <c r="S21" s="78"/>
      <c r="T21" s="76"/>
    </row>
    <row r="22" spans="1:20" s="69" customFormat="1" ht="30.6" customHeight="1">
      <c r="A22" s="61" t="str">
        <f>'S4 Maquette'!B22</f>
        <v>UE 2 : Recherche appliquée</v>
      </c>
      <c r="B22" s="62" t="str">
        <f>'S4 Maquette'!C22</f>
        <v>UE</v>
      </c>
      <c r="C22" s="63">
        <f>'S4 Maquette'!F22</f>
        <v>0</v>
      </c>
      <c r="D22" s="64">
        <v>1</v>
      </c>
      <c r="E22" s="64" t="s">
        <v>333</v>
      </c>
      <c r="F22" s="64" t="s">
        <v>333</v>
      </c>
      <c r="G22" s="65" t="s">
        <v>333</v>
      </c>
      <c r="H22" s="65" t="s">
        <v>333</v>
      </c>
      <c r="I22" s="65" t="s">
        <v>334</v>
      </c>
      <c r="J22" s="66"/>
      <c r="K22" s="65"/>
      <c r="L22" s="67"/>
      <c r="M22" s="67"/>
      <c r="N22" s="67"/>
      <c r="O22" s="67"/>
      <c r="P22" s="67"/>
      <c r="Q22" s="67"/>
      <c r="R22" s="67"/>
      <c r="S22" s="80"/>
      <c r="T22" s="68"/>
    </row>
    <row r="23" spans="1:20" s="2" customFormat="1" ht="30.6" customHeight="1">
      <c r="A23" s="70" t="str">
        <f>'S4 Maquette'!B23</f>
        <v>Datasprint (une semaine intensive)</v>
      </c>
      <c r="B23" s="71" t="str">
        <f>'S4 Maquette'!C23</f>
        <v>ECUE</v>
      </c>
      <c r="C23" s="72">
        <f>'S4 Maquette'!F23</f>
        <v>0</v>
      </c>
      <c r="D23" s="73">
        <v>1</v>
      </c>
      <c r="E23" s="73" t="s">
        <v>333</v>
      </c>
      <c r="F23" s="73" t="s">
        <v>333</v>
      </c>
      <c r="G23" s="74" t="s">
        <v>334</v>
      </c>
      <c r="H23" s="74" t="s">
        <v>334</v>
      </c>
      <c r="I23" s="74" t="s">
        <v>333</v>
      </c>
      <c r="J23" s="74">
        <v>10</v>
      </c>
      <c r="K23" s="85" t="s">
        <v>9</v>
      </c>
      <c r="L23" s="75"/>
      <c r="M23" s="75"/>
      <c r="N23" s="75"/>
      <c r="O23" s="75"/>
      <c r="P23" s="75"/>
      <c r="Q23" s="75"/>
      <c r="R23" s="75"/>
      <c r="S23" s="78"/>
      <c r="T23" s="76"/>
    </row>
    <row r="24" spans="1:20" s="2" customFormat="1" ht="30.6" customHeight="1">
      <c r="A24" s="70" t="str">
        <f>'S4 Maquette'!B24</f>
        <v xml:space="preserve">Projets tutorés collectifs </v>
      </c>
      <c r="B24" s="71" t="str">
        <f>'S4 Maquette'!C24</f>
        <v>ECUE</v>
      </c>
      <c r="C24" s="72">
        <f>'S4 Maquette'!F24</f>
        <v>0</v>
      </c>
      <c r="D24" s="73">
        <v>1</v>
      </c>
      <c r="E24" s="73" t="s">
        <v>333</v>
      </c>
      <c r="F24" s="73" t="s">
        <v>333</v>
      </c>
      <c r="G24" s="74" t="s">
        <v>334</v>
      </c>
      <c r="H24" s="74" t="s">
        <v>334</v>
      </c>
      <c r="I24" s="74" t="s">
        <v>333</v>
      </c>
      <c r="J24" s="74">
        <v>10</v>
      </c>
      <c r="K24" s="74" t="s">
        <v>9</v>
      </c>
      <c r="L24" s="75"/>
      <c r="M24" s="75"/>
      <c r="N24" s="75"/>
      <c r="O24" s="75"/>
      <c r="P24" s="75"/>
      <c r="Q24" s="75"/>
      <c r="R24" s="75"/>
      <c r="S24" s="78"/>
      <c r="T24" s="76"/>
    </row>
    <row r="25" spans="1:20" s="69" customFormat="1" ht="30.6" customHeight="1">
      <c r="A25" s="61" t="str">
        <f>'S4 Maquette'!B25</f>
        <v>UE 3 : PPR</v>
      </c>
      <c r="B25" s="62" t="str">
        <f>'S4 Maquette'!C25</f>
        <v>UE</v>
      </c>
      <c r="C25" s="63">
        <f>'S4 Maquette'!F25</f>
        <v>0</v>
      </c>
      <c r="D25" s="64">
        <v>6</v>
      </c>
      <c r="E25" s="64" t="s">
        <v>333</v>
      </c>
      <c r="F25" s="64" t="s">
        <v>333</v>
      </c>
      <c r="G25" s="65" t="s">
        <v>333</v>
      </c>
      <c r="H25" s="65" t="s">
        <v>333</v>
      </c>
      <c r="I25" s="65" t="s">
        <v>334</v>
      </c>
      <c r="J25" s="66"/>
      <c r="K25" s="65"/>
      <c r="L25" s="67"/>
      <c r="M25" s="67"/>
      <c r="N25" s="67"/>
      <c r="O25" s="67"/>
      <c r="P25" s="67"/>
      <c r="Q25" s="67"/>
      <c r="R25" s="67"/>
      <c r="S25" s="80"/>
      <c r="T25" s="68"/>
    </row>
    <row r="26" spans="1:20" s="2" customFormat="1" ht="30.6" customHeight="1">
      <c r="A26" s="70" t="str">
        <f>'S4 Maquette'!B26</f>
        <v>Stage</v>
      </c>
      <c r="B26" s="71" t="str">
        <f>'S4 Maquette'!C26</f>
        <v>ECUE</v>
      </c>
      <c r="C26" s="72">
        <f>'S4 Maquette'!F26</f>
        <v>0</v>
      </c>
      <c r="D26" s="59">
        <v>1</v>
      </c>
      <c r="E26" s="59" t="s">
        <v>333</v>
      </c>
      <c r="F26" s="59" t="s">
        <v>333</v>
      </c>
      <c r="G26" s="77" t="s">
        <v>334</v>
      </c>
      <c r="H26" s="77" t="s">
        <v>334</v>
      </c>
      <c r="I26" s="77" t="s">
        <v>333</v>
      </c>
      <c r="J26" s="77">
        <v>10</v>
      </c>
      <c r="K26" s="85" t="s">
        <v>9</v>
      </c>
      <c r="L26" s="75"/>
      <c r="M26" s="75"/>
      <c r="N26" s="75"/>
      <c r="O26" s="75"/>
      <c r="P26" s="75"/>
      <c r="Q26" s="75"/>
      <c r="R26" s="75"/>
      <c r="S26" s="78"/>
      <c r="T26" s="76"/>
    </row>
    <row r="27" spans="1:20" s="2" customFormat="1" ht="30.6" customHeight="1">
      <c r="A27" s="70" t="str">
        <f>'S4 Maquette'!B27</f>
        <v>Mémoire de recherche</v>
      </c>
      <c r="B27" s="71" t="str">
        <f>'S4 Maquette'!C27</f>
        <v>ECUE</v>
      </c>
      <c r="C27" s="72">
        <f>'S4 Maquette'!F27</f>
        <v>0</v>
      </c>
      <c r="D27" s="59">
        <v>6</v>
      </c>
      <c r="E27" s="59" t="s">
        <v>333</v>
      </c>
      <c r="F27" s="59" t="s">
        <v>333</v>
      </c>
      <c r="G27" s="77" t="s">
        <v>334</v>
      </c>
      <c r="H27" s="77" t="s">
        <v>334</v>
      </c>
      <c r="I27" s="77" t="s">
        <v>333</v>
      </c>
      <c r="J27" s="77">
        <v>10</v>
      </c>
      <c r="K27" s="85" t="s">
        <v>9</v>
      </c>
      <c r="L27" s="75"/>
      <c r="M27" s="75"/>
      <c r="N27" s="75"/>
      <c r="O27" s="75"/>
      <c r="P27" s="75"/>
      <c r="Q27" s="75"/>
      <c r="R27" s="75"/>
      <c r="S27" s="78"/>
      <c r="T27" s="76"/>
    </row>
    <row r="28" spans="1:20" s="2" customFormat="1" ht="30.6" customHeight="1">
      <c r="A28" s="70" t="str">
        <f>'S4 Maquette'!B28</f>
        <v>Séminaire de recherche</v>
      </c>
      <c r="B28" s="71" t="str">
        <f>'S4 Maquette'!C28</f>
        <v>ECUE</v>
      </c>
      <c r="C28" s="72">
        <f>'S4 Maquette'!F28</f>
        <v>0</v>
      </c>
      <c r="D28" s="59">
        <v>1</v>
      </c>
      <c r="E28" s="59" t="s">
        <v>334</v>
      </c>
      <c r="F28" s="59" t="s">
        <v>333</v>
      </c>
      <c r="G28" s="77" t="s">
        <v>334</v>
      </c>
      <c r="H28" s="77" t="s">
        <v>334</v>
      </c>
      <c r="I28" s="77" t="s">
        <v>333</v>
      </c>
      <c r="J28" s="77">
        <v>10</v>
      </c>
      <c r="K28" s="85" t="s">
        <v>9</v>
      </c>
      <c r="L28" s="75"/>
      <c r="M28" s="75"/>
      <c r="N28" s="75"/>
      <c r="O28" s="75"/>
      <c r="P28" s="75"/>
      <c r="Q28" s="75"/>
      <c r="R28" s="75"/>
      <c r="S28" s="78"/>
      <c r="T28" s="76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T18 A19:C28 L19:S28 A29:S300">
    <cfRule type="expression" dxfId="15" priority="17">
      <formula>$C18="Modification"</formula>
    </cfRule>
    <cfRule type="expression" dxfId="14" priority="18">
      <formula>$C18="Création"</formula>
    </cfRule>
    <cfRule type="expression" dxfId="13" priority="19">
      <formula>$C18="Fermeture"</formula>
    </cfRule>
  </conditionalFormatting>
  <conditionalFormatting sqref="A18:T18 L19:S28 A29:S300 A19:C28">
    <cfRule type="expression" dxfId="12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1" priority="13">
      <formula>$D1="Modification"</formula>
    </cfRule>
    <cfRule type="expression" dxfId="10" priority="14">
      <formula>$D1="Création"</formula>
    </cfRule>
    <cfRule type="expression" dxfId="9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" priority="12">
      <formula>$D1="Modification MCC"</formula>
    </cfRule>
  </conditionalFormatting>
  <conditionalFormatting sqref="J1:J18 J29:J999">
    <cfRule type="expression" dxfId="7" priority="4">
      <formula>$I1="NON"</formula>
    </cfRule>
  </conditionalFormatting>
  <conditionalFormatting sqref="L18:L300">
    <cfRule type="expression" dxfId="6" priority="10">
      <formula>$K18="CT (Contrôle terminal)"</formula>
    </cfRule>
    <cfRule type="expression" dxfId="5" priority="11">
      <formula>$K18="CCI (CC Intégral)"</formula>
    </cfRule>
  </conditionalFormatting>
  <conditionalFormatting sqref="M1:M999">
    <cfRule type="expression" dxfId="4" priority="6">
      <formula>$K1="CT (Contrôle terminal)"</formula>
    </cfRule>
  </conditionalFormatting>
  <conditionalFormatting sqref="N1:O999">
    <cfRule type="expression" dxfId="3" priority="3">
      <formula>$K1="CCI (CC Intégral)"</formula>
    </cfRule>
  </conditionalFormatting>
  <conditionalFormatting sqref="P19:S300">
    <cfRule type="expression" dxfId="2" priority="5">
      <formula>$H$15="Session Unique"</formula>
    </cfRule>
  </conditionalFormatting>
  <conditionalFormatting sqref="Q1:R999">
    <cfRule type="expression" dxfId="1" priority="1">
      <formula>$P1="Autres"</formula>
    </cfRule>
  </conditionalFormatting>
  <conditionalFormatting sqref="S1:S999 T18">
    <cfRule type="expression" dxfId="0" priority="2">
      <formula>$P1="CT (Contrôle terminal)"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2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2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102" t="s">
        <v>222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AA1" s="93" t="s">
        <v>223</v>
      </c>
      <c r="AB1" s="93"/>
      <c r="AC1" s="93"/>
      <c r="AD1" s="93"/>
    </row>
    <row r="2" spans="1:30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AA2" s="93"/>
      <c r="AB2" s="93"/>
      <c r="AC2" s="93"/>
      <c r="AD2" s="93"/>
    </row>
    <row r="3" spans="1:30">
      <c r="A3" s="93" t="s">
        <v>224</v>
      </c>
      <c r="B3" s="93"/>
      <c r="C3" s="93"/>
      <c r="D3" s="93" t="s">
        <v>225</v>
      </c>
      <c r="E3" s="93"/>
      <c r="F3" s="93"/>
      <c r="G3" s="93" t="s">
        <v>226</v>
      </c>
      <c r="H3" s="93"/>
      <c r="I3" s="93"/>
      <c r="J3" s="93" t="s">
        <v>227</v>
      </c>
      <c r="K3" s="93"/>
      <c r="L3" s="93"/>
      <c r="AA3" s="10" t="s">
        <v>224</v>
      </c>
      <c r="AB3" s="10" t="s">
        <v>225</v>
      </c>
      <c r="AC3" s="10" t="s">
        <v>226</v>
      </c>
      <c r="AD3" s="10" t="s">
        <v>227</v>
      </c>
    </row>
    <row r="4" spans="1:30">
      <c r="A4" s="10" t="s">
        <v>223</v>
      </c>
      <c r="B4" s="10" t="s">
        <v>228</v>
      </c>
      <c r="C4" s="10" t="s">
        <v>229</v>
      </c>
      <c r="D4" s="37" t="s">
        <v>223</v>
      </c>
      <c r="E4" s="37" t="s">
        <v>228</v>
      </c>
      <c r="F4" s="37" t="s">
        <v>229</v>
      </c>
      <c r="G4" s="37" t="s">
        <v>223</v>
      </c>
      <c r="H4" s="37" t="s">
        <v>228</v>
      </c>
      <c r="I4" s="37" t="s">
        <v>229</v>
      </c>
      <c r="J4" s="37" t="s">
        <v>223</v>
      </c>
      <c r="K4" s="37" t="s">
        <v>228</v>
      </c>
      <c r="L4" s="37" t="s">
        <v>229</v>
      </c>
      <c r="AA4" s="10">
        <f>'S1 Maquette'!I19*1.5</f>
        <v>0</v>
      </c>
      <c r="AB4" s="10">
        <f>'S2 Maquette'!I19*1.5</f>
        <v>0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189</v>
      </c>
      <c r="B5" s="10">
        <f>SUM('S1 Maquette'!J19:J300)</f>
        <v>108</v>
      </c>
      <c r="C5" s="10">
        <f>SUM('S1 Maquette'!K19:K300)</f>
        <v>0</v>
      </c>
      <c r="D5" s="10" t="e">
        <f>SUM(AB4:AB291)</f>
        <v>#REF!</v>
      </c>
      <c r="E5" s="10">
        <f>SUM('S2 Maquette'!J19:J300)</f>
        <v>126</v>
      </c>
      <c r="F5" s="10">
        <f>SUM('S2 Maquette'!K19:K300)</f>
        <v>0</v>
      </c>
      <c r="G5" s="10">
        <f>SUM(AC4:AC291)</f>
        <v>108</v>
      </c>
      <c r="H5" s="10">
        <f>SUM('S3 Maquette'!J19:J301)</f>
        <v>156</v>
      </c>
      <c r="I5" s="10">
        <f>SUM('S3 Maquette'!K19:K301)</f>
        <v>0</v>
      </c>
      <c r="J5" s="10">
        <f>SUM(AD4:AD291)</f>
        <v>0</v>
      </c>
      <c r="K5" s="10">
        <f>SUM('S4 Maquette'!J19:J300)</f>
        <v>120</v>
      </c>
      <c r="L5" s="10">
        <f>SUM('S4 Maquette'!K19:K300)</f>
        <v>0</v>
      </c>
      <c r="AA5" s="10">
        <f>'S1 Maquette'!I20*1.5</f>
        <v>27</v>
      </c>
      <c r="AB5" s="10">
        <f>'S2 Maquette'!I20*1.5</f>
        <v>27</v>
      </c>
      <c r="AC5" s="10">
        <f>'S3 Maquette'!I20*1.5</f>
        <v>27</v>
      </c>
      <c r="AD5" s="10">
        <f>'S4 Maquette'!I20*1.5</f>
        <v>0</v>
      </c>
    </row>
    <row r="6" spans="1:30">
      <c r="A6" s="93" t="s">
        <v>230</v>
      </c>
      <c r="B6" s="93"/>
      <c r="C6" s="93"/>
      <c r="D6" s="93" t="s">
        <v>230</v>
      </c>
      <c r="E6" s="93"/>
      <c r="F6" s="93"/>
      <c r="G6" s="93" t="s">
        <v>230</v>
      </c>
      <c r="H6" s="93"/>
      <c r="I6" s="93"/>
      <c r="J6" s="93" t="s">
        <v>230</v>
      </c>
      <c r="K6" s="93"/>
      <c r="L6" s="93"/>
      <c r="AA6" s="10">
        <f>'S1 Maquette'!I21*1.5</f>
        <v>27</v>
      </c>
      <c r="AB6" s="10">
        <f>'S2 Maquette'!I21*1.5</f>
        <v>27</v>
      </c>
      <c r="AC6" s="10">
        <f>'S3 Maquette'!I21*1.5</f>
        <v>27</v>
      </c>
      <c r="AD6" s="10">
        <f>'S4 Maquette'!I21*1.5</f>
        <v>0</v>
      </c>
    </row>
    <row r="7" spans="1:30">
      <c r="A7" s="93">
        <f>SUM(A5,B5,C5)</f>
        <v>297</v>
      </c>
      <c r="B7" s="93"/>
      <c r="C7" s="93"/>
      <c r="D7" s="93" t="e">
        <f>SUM(D5,E5,F5)</f>
        <v>#REF!</v>
      </c>
      <c r="E7" s="93"/>
      <c r="F7" s="93"/>
      <c r="G7" s="93">
        <f>SUM(G5,H5,I5)</f>
        <v>264</v>
      </c>
      <c r="H7" s="93"/>
      <c r="I7" s="93"/>
      <c r="J7" s="93">
        <f>SUM(J5,K5,L5)</f>
        <v>120</v>
      </c>
      <c r="K7" s="93"/>
      <c r="L7" s="93"/>
      <c r="AA7" s="10">
        <f>'S1 Maquette'!I22*1.5</f>
        <v>27</v>
      </c>
      <c r="AB7" s="10">
        <f>'S2 Maquette'!I22*1.5</f>
        <v>27</v>
      </c>
      <c r="AC7" s="10">
        <f>'S3 Maquette'!I22*1.5</f>
        <v>27</v>
      </c>
      <c r="AD7" s="10">
        <f>'S4 Maquette'!I22*1.5</f>
        <v>0</v>
      </c>
    </row>
    <row r="8" spans="1:30">
      <c r="A8" s="94" t="s">
        <v>230</v>
      </c>
      <c r="B8" s="95"/>
      <c r="C8" s="95"/>
      <c r="D8" s="95"/>
      <c r="E8" s="95"/>
      <c r="F8" s="96"/>
      <c r="G8" s="94" t="s">
        <v>230</v>
      </c>
      <c r="H8" s="95"/>
      <c r="I8" s="95"/>
      <c r="J8" s="95"/>
      <c r="K8" s="95"/>
      <c r="L8" s="96"/>
      <c r="AA8" s="10">
        <f>'S1 Maquette'!I23*1.5</f>
        <v>27</v>
      </c>
      <c r="AB8" s="10">
        <f>'S2 Maquette'!I23*1.5</f>
        <v>27</v>
      </c>
      <c r="AC8" s="10">
        <f>'S3 Maquette'!I23*1.5</f>
        <v>0</v>
      </c>
      <c r="AD8" s="10">
        <f>'S4 Maquette'!I23*1.5</f>
        <v>0</v>
      </c>
    </row>
    <row r="9" spans="1:30">
      <c r="A9" s="97"/>
      <c r="B9" s="98"/>
      <c r="C9" s="98"/>
      <c r="D9" s="98"/>
      <c r="E9" s="98"/>
      <c r="F9" s="99"/>
      <c r="G9" s="97"/>
      <c r="H9" s="98"/>
      <c r="I9" s="98"/>
      <c r="J9" s="98"/>
      <c r="K9" s="98"/>
      <c r="L9" s="99"/>
      <c r="AA9" s="10">
        <f>'S1 Maquette'!I24*1.5</f>
        <v>0</v>
      </c>
      <c r="AB9" s="10">
        <f>'S2 Maquette'!I24*1.5</f>
        <v>36</v>
      </c>
      <c r="AC9" s="10">
        <f>'S3 Maquette'!I24*1.5</f>
        <v>0</v>
      </c>
      <c r="AD9" s="10">
        <f>'S4 Maquette'!I24*1.5</f>
        <v>0</v>
      </c>
    </row>
    <row r="10" spans="1:30">
      <c r="A10" s="94" t="e">
        <f>SUM(A7,D7)</f>
        <v>#REF!</v>
      </c>
      <c r="B10" s="95"/>
      <c r="C10" s="95"/>
      <c r="D10" s="95"/>
      <c r="E10" s="95"/>
      <c r="F10" s="96"/>
      <c r="G10" s="94">
        <f>SUM(G7,J7)</f>
        <v>384</v>
      </c>
      <c r="H10" s="95"/>
      <c r="I10" s="95"/>
      <c r="J10" s="95"/>
      <c r="K10" s="95"/>
      <c r="L10" s="96"/>
      <c r="AA10" s="10">
        <f>'S1 Maquette'!I25*1.5</f>
        <v>0</v>
      </c>
      <c r="AB10" s="10" t="e">
        <f>'S2 Maquette'!#REF!*1.5</f>
        <v>#REF!</v>
      </c>
      <c r="AC10" s="10">
        <f>'S3 Maquette'!I25*1.5</f>
        <v>0</v>
      </c>
      <c r="AD10" s="10">
        <f>'S4 Maquette'!I25*1.5</f>
        <v>0</v>
      </c>
    </row>
    <row r="11" spans="1:30">
      <c r="A11" s="97"/>
      <c r="B11" s="98"/>
      <c r="C11" s="98"/>
      <c r="D11" s="98"/>
      <c r="E11" s="98"/>
      <c r="F11" s="99"/>
      <c r="G11" s="97"/>
      <c r="H11" s="98"/>
      <c r="I11" s="98"/>
      <c r="J11" s="98"/>
      <c r="K11" s="98"/>
      <c r="L11" s="99"/>
      <c r="AA11" s="10">
        <f>'S1 Maquette'!I26*1.5</f>
        <v>27</v>
      </c>
      <c r="AB11" s="10">
        <f>'S2 Maquette'!I25*1.5</f>
        <v>0</v>
      </c>
      <c r="AC11" s="10">
        <f>'S3 Maquette'!I27*1.5</f>
        <v>0</v>
      </c>
      <c r="AD11" s="10">
        <f>'S4 Maquette'!I26*1.5</f>
        <v>0</v>
      </c>
    </row>
    <row r="12" spans="1:30">
      <c r="AA12" s="10">
        <f>'S1 Maquette'!I27*1.5</f>
        <v>27</v>
      </c>
      <c r="AB12" s="10">
        <f>'S2 Maquette'!I26*1.5</f>
        <v>0</v>
      </c>
      <c r="AC12" s="10">
        <f>'S3 Maquette'!I28*1.5</f>
        <v>0</v>
      </c>
      <c r="AD12" s="10">
        <f>'S4 Maquette'!I27*1.5</f>
        <v>0</v>
      </c>
    </row>
    <row r="13" spans="1:30">
      <c r="AA13" s="10">
        <f>'S1 Maquette'!I28*1.5</f>
        <v>27</v>
      </c>
      <c r="AB13" s="10">
        <f>'S2 Maquette'!I27*1.5</f>
        <v>0</v>
      </c>
      <c r="AC13" s="10">
        <f>'S3 Maquette'!I29*1.5</f>
        <v>0</v>
      </c>
      <c r="AD13" s="10">
        <f>'S4 Maquette'!I28*1.5</f>
        <v>0</v>
      </c>
    </row>
    <row r="14" spans="1:30">
      <c r="A14" s="100" t="s">
        <v>231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N14" s="101" t="s">
        <v>232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AA14" s="10">
        <f>'S1 Maquette'!I29*1.5</f>
        <v>0</v>
      </c>
      <c r="AB14" s="10">
        <f>'S2 Maquette'!I28*1.5</f>
        <v>0</v>
      </c>
      <c r="AC14" s="10">
        <f>'S3 Maquette'!I30*1.5</f>
        <v>0</v>
      </c>
      <c r="AD14" s="10">
        <f>'S4 Maquette'!I29*1.5</f>
        <v>0</v>
      </c>
    </row>
    <row r="15" spans="1:30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AA15" s="10">
        <f>'S1 Maquette'!I30*1.5</f>
        <v>0</v>
      </c>
      <c r="AB15" s="10">
        <f>'S2 Maquette'!I29*1.5</f>
        <v>0</v>
      </c>
      <c r="AC15" s="10">
        <f>'S3 Maquette'!I31*1.5</f>
        <v>0</v>
      </c>
      <c r="AD15" s="10">
        <f>'S4 Maquette'!I30*1.5</f>
        <v>0</v>
      </c>
    </row>
    <row r="16" spans="1:30">
      <c r="A16" s="93" t="s">
        <v>224</v>
      </c>
      <c r="B16" s="93"/>
      <c r="C16" s="93"/>
      <c r="D16" s="90" t="s">
        <v>225</v>
      </c>
      <c r="E16" s="91"/>
      <c r="F16" s="92"/>
      <c r="G16" s="93" t="s">
        <v>226</v>
      </c>
      <c r="H16" s="93"/>
      <c r="I16" s="93"/>
      <c r="J16" s="93" t="s">
        <v>227</v>
      </c>
      <c r="K16" s="93"/>
      <c r="L16" s="93"/>
      <c r="N16" s="93" t="s">
        <v>224</v>
      </c>
      <c r="O16" s="93"/>
      <c r="P16" s="93"/>
      <c r="Q16" s="93" t="s">
        <v>225</v>
      </c>
      <c r="R16" s="93"/>
      <c r="S16" s="93"/>
      <c r="T16" s="93" t="s">
        <v>226</v>
      </c>
      <c r="U16" s="93"/>
      <c r="V16" s="93"/>
      <c r="W16" s="93" t="s">
        <v>227</v>
      </c>
      <c r="X16" s="93"/>
      <c r="Y16" s="93"/>
      <c r="AA16" s="10">
        <f>'S1 Maquette'!I31*1.5</f>
        <v>0</v>
      </c>
      <c r="AB16" s="10">
        <f>'S2 Maquette'!I30*1.5</f>
        <v>27</v>
      </c>
      <c r="AC16" s="10">
        <f>'S3 Maquette'!I32*1.5</f>
        <v>27</v>
      </c>
      <c r="AD16" s="10">
        <f>'S4 Maquette'!I31*1.5</f>
        <v>0</v>
      </c>
    </row>
    <row r="17" spans="1:30">
      <c r="A17" s="10" t="s">
        <v>223</v>
      </c>
      <c r="B17" s="10" t="s">
        <v>228</v>
      </c>
      <c r="C17" s="10" t="s">
        <v>229</v>
      </c>
      <c r="D17" s="10" t="s">
        <v>223</v>
      </c>
      <c r="E17" s="10" t="s">
        <v>228</v>
      </c>
      <c r="F17" s="10" t="s">
        <v>229</v>
      </c>
      <c r="G17" s="10" t="s">
        <v>223</v>
      </c>
      <c r="H17" s="10" t="s">
        <v>228</v>
      </c>
      <c r="I17" s="10" t="s">
        <v>229</v>
      </c>
      <c r="J17" s="10" t="s">
        <v>223</v>
      </c>
      <c r="K17" s="10" t="s">
        <v>228</v>
      </c>
      <c r="L17" s="10" t="s">
        <v>229</v>
      </c>
      <c r="N17" s="10" t="s">
        <v>223</v>
      </c>
      <c r="O17" s="10" t="s">
        <v>228</v>
      </c>
      <c r="P17" s="10" t="s">
        <v>229</v>
      </c>
      <c r="Q17" s="10" t="s">
        <v>223</v>
      </c>
      <c r="R17" s="10" t="s">
        <v>228</v>
      </c>
      <c r="S17" s="10" t="s">
        <v>229</v>
      </c>
      <c r="T17" s="10" t="s">
        <v>223</v>
      </c>
      <c r="U17" s="10" t="s">
        <v>228</v>
      </c>
      <c r="V17" s="10" t="s">
        <v>229</v>
      </c>
      <c r="W17" s="10" t="s">
        <v>223</v>
      </c>
      <c r="X17" s="10" t="s">
        <v>228</v>
      </c>
      <c r="Y17" s="10" t="s">
        <v>229</v>
      </c>
      <c r="AA17" s="10">
        <f>'S1 Maquette'!I32*1.5</f>
        <v>0</v>
      </c>
      <c r="AB17" s="10">
        <f>'S2 Maquette'!I31*1.5</f>
        <v>27</v>
      </c>
      <c r="AC17" s="10">
        <f>'S3 Maquette'!I33*1.5</f>
        <v>0</v>
      </c>
      <c r="AD17" s="10">
        <f>'S4 Maquette'!I32*1.5</f>
        <v>0</v>
      </c>
    </row>
    <row r="18" spans="1:30">
      <c r="A18" s="10">
        <f>A5-N18</f>
        <v>108</v>
      </c>
      <c r="B18" s="10">
        <f>B5-O18</f>
        <v>90</v>
      </c>
      <c r="C18" s="10">
        <f>C5-P18</f>
        <v>0</v>
      </c>
      <c r="D18" s="10" t="e">
        <f t="shared" ref="D18:K18" si="0">D5-Q18</f>
        <v>#REF!</v>
      </c>
      <c r="E18" s="10">
        <f t="shared" si="0"/>
        <v>90</v>
      </c>
      <c r="F18" s="10">
        <f t="shared" ca="1" si="0"/>
        <v>0</v>
      </c>
      <c r="G18" s="10">
        <f t="shared" si="0"/>
        <v>108</v>
      </c>
      <c r="H18" s="10">
        <f t="shared" si="0"/>
        <v>108</v>
      </c>
      <c r="I18" s="10">
        <f t="shared" si="0"/>
        <v>0</v>
      </c>
      <c r="J18" s="10">
        <f t="shared" si="0"/>
        <v>0</v>
      </c>
      <c r="K18" s="10">
        <f t="shared" si="0"/>
        <v>120</v>
      </c>
      <c r="L18" s="10">
        <f>L5-Y18</f>
        <v>0</v>
      </c>
      <c r="N18" s="10">
        <f>SUMIF('S1 Maquette'!M19:M300,"Portée",'S1 Maquette'!I19:I300)*1.5</f>
        <v>81</v>
      </c>
      <c r="O18" s="10">
        <f>SUMIF('S1 Maquette'!M19:M300,"Portée",'S1 Maquette'!J19:J300)</f>
        <v>18</v>
      </c>
      <c r="P18" s="10">
        <f>SUMIF('S1 Maquette'!M19:M300,"Portée",'S1 Maquette'!K19:K300)</f>
        <v>0</v>
      </c>
      <c r="Q18" s="10">
        <f>SUMIF('S2 Maquette'!M19:M300,"Portée",'S2 Maquette'!I19:I300)*1.5</f>
        <v>117</v>
      </c>
      <c r="R18" s="10">
        <f>SUMIF('S2 Maquette'!M19:M300,"Portée",'S2 Maquette'!J19:J300)</f>
        <v>36</v>
      </c>
      <c r="S18" s="10">
        <f ca="1">SUMIF('S2 Maquette'!M9:M300,"Portée",'S2 Maquette'!K19:K300)</f>
        <v>0</v>
      </c>
      <c r="T18" s="10">
        <f>SUMIF('S3 Maquette'!M19:M301,"Portée",'S3 Maquette'!I19:I301)*1.5</f>
        <v>0</v>
      </c>
      <c r="U18" s="10">
        <f>SUMIF('S3 Maquette'!M19:M301,"Portée",'S3 Maquette'!J19:J301)</f>
        <v>48</v>
      </c>
      <c r="V18" s="10">
        <f>SUMIF('S3 Maquette'!M19:M301,"Portée",'S3 Maquette'!K19:K301)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Maquette'!I32*1.5</f>
        <v>27</v>
      </c>
      <c r="AC18" s="10">
        <f>'S3 Maquette'!I34*1.5</f>
        <v>0</v>
      </c>
      <c r="AD18" s="10">
        <f>'S4 Maquette'!I33*1.5</f>
        <v>0</v>
      </c>
    </row>
    <row r="19" spans="1:30">
      <c r="A19" s="93" t="s">
        <v>230</v>
      </c>
      <c r="B19" s="93"/>
      <c r="C19" s="93"/>
      <c r="D19" s="93" t="s">
        <v>230</v>
      </c>
      <c r="E19" s="93"/>
      <c r="F19" s="93"/>
      <c r="G19" s="93" t="s">
        <v>230</v>
      </c>
      <c r="H19" s="93"/>
      <c r="I19" s="93"/>
      <c r="J19" s="93" t="s">
        <v>230</v>
      </c>
      <c r="K19" s="93"/>
      <c r="L19" s="93"/>
      <c r="AA19" s="10">
        <f>'S1 Maquette'!I34*1.5</f>
        <v>0</v>
      </c>
      <c r="AB19" s="10">
        <f>'S2 Maquette'!I33*1.5</f>
        <v>0</v>
      </c>
      <c r="AC19" s="10">
        <f>'S3 Maquette'!I35*1.5</f>
        <v>0</v>
      </c>
      <c r="AD19" s="10">
        <f>'S4 Maquette'!I34*1.5</f>
        <v>0</v>
      </c>
    </row>
    <row r="20" spans="1:30">
      <c r="A20" s="93">
        <f>SUM(A18,B18,C18)</f>
        <v>198</v>
      </c>
      <c r="B20" s="93"/>
      <c r="C20" s="93"/>
      <c r="D20" s="93" t="e">
        <f>SUM(D18,E18,F18)</f>
        <v>#REF!</v>
      </c>
      <c r="E20" s="93"/>
      <c r="F20" s="93"/>
      <c r="G20" s="93">
        <f>SUM(G18,H18,I18)</f>
        <v>216</v>
      </c>
      <c r="H20" s="93"/>
      <c r="I20" s="93"/>
      <c r="J20" s="93">
        <f>SUM(J18,K18,L18)</f>
        <v>120</v>
      </c>
      <c r="K20" s="93"/>
      <c r="L20" s="93"/>
      <c r="AA20" s="10">
        <f>'S1 Maquette'!I35*1.5</f>
        <v>0</v>
      </c>
      <c r="AB20" s="10">
        <f>'S2 Maquette'!I34*1.5</f>
        <v>0</v>
      </c>
      <c r="AC20" s="10">
        <f>'S3 Maquette'!I36*1.5</f>
        <v>0</v>
      </c>
      <c r="AD20" s="10">
        <f>'S4 Maquette'!I35*1.5</f>
        <v>0</v>
      </c>
    </row>
    <row r="21" spans="1:30" ht="29.45" customHeight="1">
      <c r="A21" s="90" t="s">
        <v>230</v>
      </c>
      <c r="B21" s="91"/>
      <c r="C21" s="91"/>
      <c r="D21" s="91"/>
      <c r="E21" s="91"/>
      <c r="F21" s="92"/>
      <c r="G21" s="90" t="s">
        <v>230</v>
      </c>
      <c r="H21" s="91"/>
      <c r="I21" s="91"/>
      <c r="J21" s="91"/>
      <c r="K21" s="91"/>
      <c r="L21" s="92"/>
      <c r="AA21" s="10">
        <f>'S1 Maquette'!I36*1.5</f>
        <v>0</v>
      </c>
      <c r="AB21" s="10">
        <f>'S2 Maquette'!I35*1.5</f>
        <v>0</v>
      </c>
      <c r="AC21" s="10">
        <f>'S3 Maquette'!I37*1.5</f>
        <v>0</v>
      </c>
      <c r="AD21" s="10">
        <f>'S4 Maquette'!I36*1.5</f>
        <v>0</v>
      </c>
    </row>
    <row r="22" spans="1:30" ht="29.1" customHeight="1">
      <c r="A22" s="90" t="e">
        <f>SUM(A20,D20)</f>
        <v>#REF!</v>
      </c>
      <c r="B22" s="91"/>
      <c r="C22" s="91"/>
      <c r="D22" s="91"/>
      <c r="E22" s="91"/>
      <c r="F22" s="92"/>
      <c r="G22" s="90">
        <f>SUM(G20,J20)</f>
        <v>336</v>
      </c>
      <c r="H22" s="91"/>
      <c r="I22" s="91"/>
      <c r="J22" s="91"/>
      <c r="K22" s="91"/>
      <c r="L22" s="92"/>
      <c r="AA22" s="10">
        <f>'S1 Maquette'!I37*1.5</f>
        <v>0</v>
      </c>
      <c r="AB22" s="10">
        <f>'S2 Maquette'!I36*1.5</f>
        <v>0</v>
      </c>
      <c r="AC22" s="10">
        <f>'S3 Maquette'!I38*1.5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Maquette'!I37*1.5</f>
        <v>0</v>
      </c>
      <c r="AC23" s="10">
        <f>'S3 Maquette'!I39*1.5</f>
        <v>0</v>
      </c>
      <c r="AD23" s="10">
        <f>'S4 Maquette'!I38*1.5</f>
        <v>0</v>
      </c>
    </row>
    <row r="24" spans="1:30">
      <c r="AA24" s="10">
        <f>'S1 Maquette'!I39*1.5</f>
        <v>0</v>
      </c>
      <c r="AB24" s="10">
        <f>'S2 Maquette'!I38*1.5</f>
        <v>0</v>
      </c>
      <c r="AC24" s="10">
        <f>'S3 Maquette'!I40*1.5</f>
        <v>0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Maquette'!I40*1.5</f>
        <v>0</v>
      </c>
      <c r="AC25" s="10">
        <f>'S3 Maquette'!I41*1.5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Maquette'!I41*1.5</f>
        <v>0</v>
      </c>
      <c r="AC26" s="10">
        <f>'S3 Maquette'!I42*1.5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Maquette'!I42*1.5</f>
        <v>0</v>
      </c>
      <c r="AC27" s="10">
        <f>'S3 Maquette'!I43*1.5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Maquette'!I43*1.5</f>
        <v>0</v>
      </c>
      <c r="AC28" s="10">
        <f>'S3 Maquette'!I44*1.5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Maquette'!I44*1.5</f>
        <v>0</v>
      </c>
      <c r="AC29" s="10">
        <f>'S3 Maquette'!I45*1.5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Maquette'!I45*1.5</f>
        <v>0</v>
      </c>
      <c r="AC30" s="10">
        <f>'S3 Maquette'!I46*1.5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Maquette'!I46*1.5</f>
        <v>0</v>
      </c>
      <c r="AC31" s="10">
        <f>'S3 Maquette'!I47*1.5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Maquette'!I47*1.5</f>
        <v>0</v>
      </c>
      <c r="AC32" s="10">
        <f>'S3 Maquette'!I48*1.5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Maquette'!I48*1.5</f>
        <v>0</v>
      </c>
      <c r="AC33" s="10">
        <f>'S3 Maquette'!I49*1.5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Maquette'!I49*1.5</f>
        <v>0</v>
      </c>
      <c r="AC34" s="10">
        <f>'S3 Maquette'!I50*1.5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Maquette'!I50*1.5</f>
        <v>0</v>
      </c>
      <c r="AC35" s="10">
        <f>'S3 Maquette'!I51*1.5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Maquette'!I51*1.5</f>
        <v>0</v>
      </c>
      <c r="AC36" s="10">
        <f>'S3 Maquette'!I52*1.5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Maquette'!I52*1.5</f>
        <v>0</v>
      </c>
      <c r="AC37" s="10">
        <f>'S3 Maquette'!I53*1.5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Maquette'!I53*1.5</f>
        <v>0</v>
      </c>
      <c r="AC38" s="10">
        <f>'S3 Maquette'!I54*1.5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Maquette'!I54*1.5</f>
        <v>0</v>
      </c>
      <c r="AC39" s="10">
        <f>'S3 Maquette'!I55*1.5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Maquette'!I55*1.5</f>
        <v>0</v>
      </c>
      <c r="AC40" s="10">
        <f>'S3 Maquette'!I56*1.5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Maquette'!I56*1.5</f>
        <v>0</v>
      </c>
      <c r="AC41" s="10">
        <f>'S3 Maquette'!I57*1.5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Maquette'!I57*1.5</f>
        <v>0</v>
      </c>
      <c r="AC42" s="10">
        <f>'S3 Maquette'!I58*1.5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Maquette'!I58*1.5</f>
        <v>0</v>
      </c>
      <c r="AC43" s="10">
        <f>'S3 Maquette'!I59*1.5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Maquette'!I59*1.5</f>
        <v>0</v>
      </c>
      <c r="AC44" s="10">
        <f>'S3 Maquette'!I60*1.5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Maquette'!I60*1.5</f>
        <v>0</v>
      </c>
      <c r="AC45" s="10">
        <f>'S3 Maquette'!I61*1.5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Maquette'!I61*1.5</f>
        <v>0</v>
      </c>
      <c r="AC46" s="10">
        <f>'S3 Maquette'!I62*1.5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Maquette'!I62*1.5</f>
        <v>0</v>
      </c>
      <c r="AC47" s="10">
        <f>'S3 Maquette'!I63*1.5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Maquette'!I63*1.5</f>
        <v>0</v>
      </c>
      <c r="AC48" s="10">
        <f>'S3 Maquette'!I64*1.5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Maquette'!I64*1.5</f>
        <v>0</v>
      </c>
      <c r="AC49" s="10">
        <f>'S3 Maquette'!I65*1.5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Maquette'!I65*1.5</f>
        <v>0</v>
      </c>
      <c r="AC50" s="10">
        <f>'S3 Maquette'!I66*1.5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Maquette'!I66*1.5</f>
        <v>0</v>
      </c>
      <c r="AC51" s="10">
        <f>'S3 Maquette'!I67*1.5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Maquette'!I67*1.5</f>
        <v>0</v>
      </c>
      <c r="AC52" s="10">
        <f>'S3 Maquette'!I68*1.5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Maquette'!I68*1.5</f>
        <v>0</v>
      </c>
      <c r="AC53" s="10">
        <f>'S3 Maquette'!I69*1.5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Maquette'!I69*1.5</f>
        <v>0</v>
      </c>
      <c r="AC54" s="10">
        <f>'S3 Maquette'!I70*1.5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Maquette'!I70*1.5</f>
        <v>0</v>
      </c>
      <c r="AC55" s="10">
        <f>'S3 Maquette'!I71*1.5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Maquette'!I71*1.5</f>
        <v>0</v>
      </c>
      <c r="AC56" s="10">
        <f>'S3 Maquette'!I72*1.5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Maquette'!I72*1.5</f>
        <v>0</v>
      </c>
      <c r="AC57" s="10">
        <f>'S3 Maquette'!I73*1.5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Maquette'!I73*1.5</f>
        <v>0</v>
      </c>
      <c r="AC58" s="10">
        <f>'S3 Maquette'!I74*1.5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Maquette'!I74*1.5</f>
        <v>0</v>
      </c>
      <c r="AC59" s="10">
        <f>'S3 Maquette'!I75*1.5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Maquette'!I75*1.5</f>
        <v>0</v>
      </c>
      <c r="AC60" s="10">
        <f>'S3 Maquette'!I76*1.5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Maquette'!I76*1.5</f>
        <v>0</v>
      </c>
      <c r="AC61" s="10">
        <f>'S3 Maquette'!I77*1.5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Maquette'!I77*1.5</f>
        <v>0</v>
      </c>
      <c r="AC62" s="10">
        <f>'S3 Maquette'!I78*1.5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Maquette'!I78*1.5</f>
        <v>0</v>
      </c>
      <c r="AC63" s="10">
        <f>'S3 Maquette'!I79*1.5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Maquette'!I79*1.5</f>
        <v>0</v>
      </c>
      <c r="AC64" s="10">
        <f>'S3 Maquette'!I80*1.5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Maquette'!I80*1.5</f>
        <v>0</v>
      </c>
      <c r="AC65" s="10">
        <f>'S3 Maquette'!I81*1.5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Maquette'!I81*1.5</f>
        <v>0</v>
      </c>
      <c r="AC66" s="10">
        <f>'S3 Maquette'!I82*1.5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Maquette'!I82*1.5</f>
        <v>0</v>
      </c>
      <c r="AC67" s="10">
        <f>'S3 Maquette'!I83*1.5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Maquette'!I83*1.5</f>
        <v>0</v>
      </c>
      <c r="AC68" s="10">
        <f>'S3 Maquette'!I84*1.5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Maquette'!I84*1.5</f>
        <v>0</v>
      </c>
      <c r="AC69" s="10">
        <f>'S3 Maquette'!I85*1.5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Maquette'!I85*1.5</f>
        <v>0</v>
      </c>
      <c r="AC70" s="10">
        <f>'S3 Maquette'!I86*1.5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Maquette'!I86*1.5</f>
        <v>0</v>
      </c>
      <c r="AC71" s="10">
        <f>'S3 Maquette'!I87*1.5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Maquette'!I87*1.5</f>
        <v>0</v>
      </c>
      <c r="AC72" s="10">
        <f>'S3 Maquette'!I88*1.5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Maquette'!I88*1.5</f>
        <v>0</v>
      </c>
      <c r="AC73" s="10">
        <f>'S3 Maquette'!I89*1.5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Maquette'!I89*1.5</f>
        <v>0</v>
      </c>
      <c r="AC74" s="10">
        <f>'S3 Maquette'!I90*1.5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Maquette'!I90*1.5</f>
        <v>0</v>
      </c>
      <c r="AC75" s="10">
        <f>'S3 Maquette'!I91*1.5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Maquette'!I91*1.5</f>
        <v>0</v>
      </c>
      <c r="AC76" s="10">
        <f>'S3 Maquette'!I92*1.5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Maquette'!I92*1.5</f>
        <v>0</v>
      </c>
      <c r="AC77" s="10">
        <f>'S3 Maquette'!I93*1.5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Maquette'!I93*1.5</f>
        <v>0</v>
      </c>
      <c r="AC78" s="10">
        <f>'S3 Maquette'!I94*1.5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Maquette'!I94*1.5</f>
        <v>0</v>
      </c>
      <c r="AC79" s="10">
        <f>'S3 Maquette'!I95*1.5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Maquette'!I95*1.5</f>
        <v>0</v>
      </c>
      <c r="AC80" s="10">
        <f>'S3 Maquette'!I96*1.5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Maquette'!I96*1.5</f>
        <v>0</v>
      </c>
      <c r="AC81" s="10">
        <f>'S3 Maquette'!I97*1.5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Maquette'!I97*1.5</f>
        <v>0</v>
      </c>
      <c r="AC82" s="10">
        <f>'S3 Maquette'!I98*1.5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Maquette'!I98*1.5</f>
        <v>0</v>
      </c>
      <c r="AC83" s="10">
        <f>'S3 Maquette'!I99*1.5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Maquette'!I99*1.5</f>
        <v>0</v>
      </c>
      <c r="AC84" s="10">
        <f>'S3 Maquette'!I100*1.5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Maquette'!I100*1.5</f>
        <v>0</v>
      </c>
      <c r="AC85" s="10">
        <f>'S3 Maquette'!I101*1.5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Maquette'!I101*1.5</f>
        <v>0</v>
      </c>
      <c r="AC86" s="10">
        <f>'S3 Maquette'!I102*1.5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Maquette'!I102*1.5</f>
        <v>0</v>
      </c>
      <c r="AC87" s="10">
        <f>'S3 Maquette'!I103*1.5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Maquette'!I103*1.5</f>
        <v>0</v>
      </c>
      <c r="AC88" s="10">
        <f>'S3 Maquette'!I104*1.5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Maquette'!I104*1.5</f>
        <v>0</v>
      </c>
      <c r="AC89" s="10">
        <f>'S3 Maquette'!I105*1.5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Maquette'!I105*1.5</f>
        <v>0</v>
      </c>
      <c r="AC90" s="10">
        <f>'S3 Maquette'!I106*1.5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Maquette'!I106*1.5</f>
        <v>0</v>
      </c>
      <c r="AC91" s="10">
        <f>'S3 Maquette'!I107*1.5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Maquette'!I107*1.5</f>
        <v>0</v>
      </c>
      <c r="AC92" s="10">
        <f>'S3 Maquette'!I108*1.5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Maquette'!I108*1.5</f>
        <v>0</v>
      </c>
      <c r="AC93" s="10">
        <f>'S3 Maquette'!I109*1.5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Maquette'!I109*1.5</f>
        <v>0</v>
      </c>
      <c r="AC94" s="10">
        <f>'S3 Maquette'!I110*1.5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Maquette'!I110*1.5</f>
        <v>0</v>
      </c>
      <c r="AC95" s="10">
        <f>'S3 Maquette'!I111*1.5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Maquette'!I111*1.5</f>
        <v>0</v>
      </c>
      <c r="AC96" s="10">
        <f>'S3 Maquette'!I112*1.5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Maquette'!I112*1.5</f>
        <v>0</v>
      </c>
      <c r="AC97" s="10">
        <f>'S3 Maquette'!I113*1.5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Maquette'!I113*1.5</f>
        <v>0</v>
      </c>
      <c r="AC98" s="10">
        <f>'S3 Maquette'!I114*1.5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Maquette'!I114*1.5</f>
        <v>0</v>
      </c>
      <c r="AC99" s="10">
        <f>'S3 Maquette'!I115*1.5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Maquette'!I115*1.5</f>
        <v>0</v>
      </c>
      <c r="AC100" s="10">
        <f>'S3 Maquette'!I116*1.5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Maquette'!I116*1.5</f>
        <v>0</v>
      </c>
      <c r="AC101" s="10">
        <f>'S3 Maquette'!I117*1.5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Maquette'!I117*1.5</f>
        <v>0</v>
      </c>
      <c r="AC102" s="10">
        <f>'S3 Maquette'!I118*1.5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Maquette'!I118*1.5</f>
        <v>0</v>
      </c>
      <c r="AC103" s="10">
        <f>'S3 Maquette'!I119*1.5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Maquette'!I119*1.5</f>
        <v>0</v>
      </c>
      <c r="AC104" s="10">
        <f>'S3 Maquette'!I120*1.5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Maquette'!I120*1.5</f>
        <v>0</v>
      </c>
      <c r="AC105" s="10">
        <f>'S3 Maquette'!I121*1.5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Maquette'!I121*1.5</f>
        <v>0</v>
      </c>
      <c r="AC106" s="10">
        <f>'S3 Maquette'!I122*1.5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Maquette'!I122*1.5</f>
        <v>0</v>
      </c>
      <c r="AC107" s="10">
        <f>'S3 Maquette'!I123*1.5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Maquette'!I123*1.5</f>
        <v>0</v>
      </c>
      <c r="AC108" s="10">
        <f>'S3 Maquette'!I124*1.5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Maquette'!I124*1.5</f>
        <v>0</v>
      </c>
      <c r="AC109" s="10">
        <f>'S3 Maquette'!I125*1.5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Maquette'!I125*1.5</f>
        <v>0</v>
      </c>
      <c r="AC110" s="10">
        <f>'S3 Maquette'!I126*1.5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Maquette'!I126*1.5</f>
        <v>0</v>
      </c>
      <c r="AC111" s="10">
        <f>'S3 Maquette'!I127*1.5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Maquette'!I127*1.5</f>
        <v>0</v>
      </c>
      <c r="AC112" s="10">
        <f>'S3 Maquette'!I128*1.5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Maquette'!I128*1.5</f>
        <v>0</v>
      </c>
      <c r="AC113" s="10">
        <f>'S3 Maquette'!I129*1.5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Maquette'!I129*1.5</f>
        <v>0</v>
      </c>
      <c r="AC114" s="10">
        <f>'S3 Maquette'!I130*1.5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Maquette'!I130*1.5</f>
        <v>0</v>
      </c>
      <c r="AC115" s="10">
        <f>'S3 Maquette'!I131*1.5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Maquette'!I131*1.5</f>
        <v>0</v>
      </c>
      <c r="AC116" s="10">
        <f>'S3 Maquette'!I132*1.5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Maquette'!I132*1.5</f>
        <v>0</v>
      </c>
      <c r="AC117" s="10">
        <f>'S3 Maquette'!I133*1.5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Maquette'!I133*1.5</f>
        <v>0</v>
      </c>
      <c r="AC118" s="10">
        <f>'S3 Maquette'!I134*1.5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Maquette'!I134*1.5</f>
        <v>0</v>
      </c>
      <c r="AC119" s="10">
        <f>'S3 Maquette'!I135*1.5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Maquette'!I135*1.5</f>
        <v>0</v>
      </c>
      <c r="AC120" s="10">
        <f>'S3 Maquette'!I136*1.5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Maquette'!I136*1.5</f>
        <v>0</v>
      </c>
      <c r="AC121" s="10">
        <f>'S3 Maquette'!I137*1.5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Maquette'!I137*1.5</f>
        <v>0</v>
      </c>
      <c r="AC122" s="10">
        <f>'S3 Maquette'!I138*1.5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Maquette'!I138*1.5</f>
        <v>0</v>
      </c>
      <c r="AC123" s="10">
        <f>'S3 Maquette'!I139*1.5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Maquette'!I139*1.5</f>
        <v>0</v>
      </c>
      <c r="AC124" s="10">
        <f>'S3 Maquette'!I140*1.5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Maquette'!I140*1.5</f>
        <v>0</v>
      </c>
      <c r="AC125" s="10">
        <f>'S3 Maquette'!I141*1.5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Maquette'!I141*1.5</f>
        <v>0</v>
      </c>
      <c r="AC126" s="10">
        <f>'S3 Maquette'!I142*1.5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Maquette'!I142*1.5</f>
        <v>0</v>
      </c>
      <c r="AC127" s="10">
        <f>'S3 Maquette'!I143*1.5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Maquette'!I143*1.5</f>
        <v>0</v>
      </c>
      <c r="AC128" s="10">
        <f>'S3 Maquette'!I144*1.5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Maquette'!I144*1.5</f>
        <v>0</v>
      </c>
      <c r="AC129" s="10">
        <f>'S3 Maquette'!I145*1.5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Maquette'!I145*1.5</f>
        <v>0</v>
      </c>
      <c r="AC130" s="10">
        <f>'S3 Maquette'!I146*1.5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Maquette'!I146*1.5</f>
        <v>0</v>
      </c>
      <c r="AC131" s="10">
        <f>'S3 Maquette'!I147*1.5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Maquette'!I147*1.5</f>
        <v>0</v>
      </c>
      <c r="AC132" s="10">
        <f>'S3 Maquette'!I148*1.5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Maquette'!I148*1.5</f>
        <v>0</v>
      </c>
      <c r="AC133" s="10">
        <f>'S3 Maquette'!I149*1.5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Maquette'!I149*1.5</f>
        <v>0</v>
      </c>
      <c r="AC134" s="10">
        <f>'S3 Maquette'!I150*1.5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Maquette'!I150*1.5</f>
        <v>0</v>
      </c>
      <c r="AC135" s="10">
        <f>'S3 Maquette'!I151*1.5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Maquette'!I151*1.5</f>
        <v>0</v>
      </c>
      <c r="AC136" s="10">
        <f>'S3 Maquette'!I152*1.5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Maquette'!I152*1.5</f>
        <v>0</v>
      </c>
      <c r="AC137" s="10">
        <f>'S3 Maquette'!I153*1.5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Maquette'!I153*1.5</f>
        <v>0</v>
      </c>
      <c r="AC138" s="10">
        <f>'S3 Maquette'!I154*1.5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Maquette'!I154*1.5</f>
        <v>0</v>
      </c>
      <c r="AC139" s="10">
        <f>'S3 Maquette'!I155*1.5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Maquette'!I155*1.5</f>
        <v>0</v>
      </c>
      <c r="AC140" s="10">
        <f>'S3 Maquette'!I156*1.5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Maquette'!I156*1.5</f>
        <v>0</v>
      </c>
      <c r="AC141" s="10">
        <f>'S3 Maquette'!I157*1.5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Maquette'!I157*1.5</f>
        <v>0</v>
      </c>
      <c r="AC142" s="10">
        <f>'S3 Maquette'!I158*1.5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Maquette'!I158*1.5</f>
        <v>0</v>
      </c>
      <c r="AC143" s="10">
        <f>'S3 Maquette'!I159*1.5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Maquette'!I159*1.5</f>
        <v>0</v>
      </c>
      <c r="AC144" s="10">
        <f>'S3 Maquette'!I160*1.5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Maquette'!I160*1.5</f>
        <v>0</v>
      </c>
      <c r="AC145" s="10">
        <f>'S3 Maquette'!I161*1.5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Maquette'!I161*1.5</f>
        <v>0</v>
      </c>
      <c r="AC146" s="10">
        <f>'S3 Maquette'!I162*1.5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Maquette'!I162*1.5</f>
        <v>0</v>
      </c>
      <c r="AC147" s="10">
        <f>'S3 Maquette'!I163*1.5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Maquette'!I163*1.5</f>
        <v>0</v>
      </c>
      <c r="AC148" s="10">
        <f>'S3 Maquette'!I164*1.5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Maquette'!I164*1.5</f>
        <v>0</v>
      </c>
      <c r="AC149" s="10">
        <f>'S3 Maquette'!I165*1.5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Maquette'!I165*1.5</f>
        <v>0</v>
      </c>
      <c r="AC150" s="10">
        <f>'S3 Maquette'!I166*1.5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Maquette'!I166*1.5</f>
        <v>0</v>
      </c>
      <c r="AC151" s="10">
        <f>'S3 Maquette'!I167*1.5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Maquette'!I167*1.5</f>
        <v>0</v>
      </c>
      <c r="AC152" s="10">
        <f>'S3 Maquette'!I168*1.5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Maquette'!I168*1.5</f>
        <v>0</v>
      </c>
      <c r="AC153" s="10">
        <f>'S3 Maquette'!I169*1.5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Maquette'!I169*1.5</f>
        <v>0</v>
      </c>
      <c r="AC154" s="10">
        <f>'S3 Maquette'!I170*1.5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Maquette'!I170*1.5</f>
        <v>0</v>
      </c>
      <c r="AC155" s="10">
        <f>'S3 Maquette'!I171*1.5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Maquette'!I171*1.5</f>
        <v>0</v>
      </c>
      <c r="AC156" s="10">
        <f>'S3 Maquette'!I172*1.5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Maquette'!I172*1.5</f>
        <v>0</v>
      </c>
      <c r="AC157" s="10">
        <f>'S3 Maquette'!I173*1.5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Maquette'!I173*1.5</f>
        <v>0</v>
      </c>
      <c r="AC158" s="10">
        <f>'S3 Maquette'!I174*1.5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Maquette'!I174*1.5</f>
        <v>0</v>
      </c>
      <c r="AC159" s="10">
        <f>'S3 Maquette'!I175*1.5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Maquette'!I175*1.5</f>
        <v>0</v>
      </c>
      <c r="AC160" s="10">
        <f>'S3 Maquette'!I176*1.5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Maquette'!I176*1.5</f>
        <v>0</v>
      </c>
      <c r="AC161" s="10">
        <f>'S3 Maquette'!I177*1.5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Maquette'!I177*1.5</f>
        <v>0</v>
      </c>
      <c r="AC162" s="10">
        <f>'S3 Maquette'!I178*1.5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Maquette'!I178*1.5</f>
        <v>0</v>
      </c>
      <c r="AC163" s="10">
        <f>'S3 Maquette'!I179*1.5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Maquette'!I179*1.5</f>
        <v>0</v>
      </c>
      <c r="AC164" s="10">
        <f>'S3 Maquette'!I180*1.5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Maquette'!I180*1.5</f>
        <v>0</v>
      </c>
      <c r="AC165" s="10">
        <f>'S3 Maquette'!I181*1.5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Maquette'!I181*1.5</f>
        <v>0</v>
      </c>
      <c r="AC166" s="10">
        <f>'S3 Maquette'!I182*1.5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Maquette'!I182*1.5</f>
        <v>0</v>
      </c>
      <c r="AC167" s="10">
        <f>'S3 Maquette'!I183*1.5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Maquette'!I183*1.5</f>
        <v>0</v>
      </c>
      <c r="AC168" s="10">
        <f>'S3 Maquette'!I184*1.5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Maquette'!I184*1.5</f>
        <v>0</v>
      </c>
      <c r="AC169" s="10">
        <f>'S3 Maquette'!I185*1.5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Maquette'!I185*1.5</f>
        <v>0</v>
      </c>
      <c r="AC170" s="10">
        <f>'S3 Maquette'!I186*1.5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Maquette'!I186*1.5</f>
        <v>0</v>
      </c>
      <c r="AC171" s="10">
        <f>'S3 Maquette'!I187*1.5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Maquette'!I187*1.5</f>
        <v>0</v>
      </c>
      <c r="AC172" s="10">
        <f>'S3 Maquette'!I188*1.5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Maquette'!I188*1.5</f>
        <v>0</v>
      </c>
      <c r="AC173" s="10">
        <f>'S3 Maquette'!I189*1.5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Maquette'!I189*1.5</f>
        <v>0</v>
      </c>
      <c r="AC174" s="10">
        <f>'S3 Maquette'!I190*1.5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Maquette'!I190*1.5</f>
        <v>0</v>
      </c>
      <c r="AC175" s="10">
        <f>'S3 Maquette'!I191*1.5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Maquette'!I191*1.5</f>
        <v>0</v>
      </c>
      <c r="AC176" s="10">
        <f>'S3 Maquette'!I192*1.5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Maquette'!I192*1.5</f>
        <v>0</v>
      </c>
      <c r="AC177" s="10">
        <f>'S3 Maquette'!I193*1.5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Maquette'!I193*1.5</f>
        <v>0</v>
      </c>
      <c r="AC178" s="10">
        <f>'S3 Maquette'!I194*1.5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Maquette'!I194*1.5</f>
        <v>0</v>
      </c>
      <c r="AC179" s="10">
        <f>'S3 Maquette'!I195*1.5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Maquette'!I195*1.5</f>
        <v>0</v>
      </c>
      <c r="AC180" s="10">
        <f>'S3 Maquette'!I196*1.5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Maquette'!I196*1.5</f>
        <v>0</v>
      </c>
      <c r="AC181" s="10">
        <f>'S3 Maquette'!I197*1.5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Maquette'!I197*1.5</f>
        <v>0</v>
      </c>
      <c r="AC182" s="10">
        <f>'S3 Maquette'!I198*1.5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Maquette'!I198*1.5</f>
        <v>0</v>
      </c>
      <c r="AC183" s="10">
        <f>'S3 Maquette'!I199*1.5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Maquette'!I199*1.5</f>
        <v>0</v>
      </c>
      <c r="AC184" s="10">
        <f>'S3 Maquette'!I200*1.5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Maquette'!I200*1.5</f>
        <v>0</v>
      </c>
      <c r="AC185" s="10">
        <f>'S3 Maquette'!I201*1.5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Maquette'!I201*1.5</f>
        <v>0</v>
      </c>
      <c r="AC186" s="10">
        <f>'S3 Maquette'!I202*1.5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Maquette'!I202*1.5</f>
        <v>0</v>
      </c>
      <c r="AC187" s="10">
        <f>'S3 Maquette'!I203*1.5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Maquette'!I203*1.5</f>
        <v>0</v>
      </c>
      <c r="AC188" s="10">
        <f>'S3 Maquette'!I204*1.5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Maquette'!I204*1.5</f>
        <v>0</v>
      </c>
      <c r="AC189" s="10">
        <f>'S3 Maquette'!I205*1.5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Maquette'!I205*1.5</f>
        <v>0</v>
      </c>
      <c r="AC190" s="10">
        <f>'S3 Maquette'!I206*1.5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Maquette'!I206*1.5</f>
        <v>0</v>
      </c>
      <c r="AC191" s="10">
        <f>'S3 Maquette'!I207*1.5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Maquette'!I207*1.5</f>
        <v>0</v>
      </c>
      <c r="AC192" s="10">
        <f>'S3 Maquette'!I208*1.5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Maquette'!I208*1.5</f>
        <v>0</v>
      </c>
      <c r="AC193" s="10">
        <f>'S3 Maquette'!I209*1.5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Maquette'!I209*1.5</f>
        <v>0</v>
      </c>
      <c r="AC194" s="10">
        <f>'S3 Maquette'!I210*1.5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Maquette'!I210*1.5</f>
        <v>0</v>
      </c>
      <c r="AC195" s="10">
        <f>'S3 Maquette'!I211*1.5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Maquette'!I211*1.5</f>
        <v>0</v>
      </c>
      <c r="AC196" s="10">
        <f>'S3 Maquette'!I212*1.5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Maquette'!I212*1.5</f>
        <v>0</v>
      </c>
      <c r="AC197" s="10">
        <f>'S3 Maquette'!I213*1.5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Maquette'!I213*1.5</f>
        <v>0</v>
      </c>
      <c r="AC198" s="10">
        <f>'S3 Maquette'!I214*1.5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Maquette'!I214*1.5</f>
        <v>0</v>
      </c>
      <c r="AC199" s="10">
        <f>'S3 Maquette'!I215*1.5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Maquette'!I215*1.5</f>
        <v>0</v>
      </c>
      <c r="AC200" s="10">
        <f>'S3 Maquette'!I216*1.5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Maquette'!I216*1.5</f>
        <v>0</v>
      </c>
      <c r="AC201" s="10">
        <f>'S3 Maquette'!I217*1.5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Maquette'!I217*1.5</f>
        <v>0</v>
      </c>
      <c r="AC202" s="10">
        <f>'S3 Maquette'!I218*1.5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Maquette'!I218*1.5</f>
        <v>0</v>
      </c>
      <c r="AC203" s="10">
        <f>'S3 Maquette'!I219*1.5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Maquette'!I219*1.5</f>
        <v>0</v>
      </c>
      <c r="AC204" s="10">
        <f>'S3 Maquette'!I220*1.5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Maquette'!I220*1.5</f>
        <v>0</v>
      </c>
      <c r="AC205" s="10">
        <f>'S3 Maquette'!I221*1.5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Maquette'!I221*1.5</f>
        <v>0</v>
      </c>
      <c r="AC206" s="10">
        <f>'S3 Maquette'!I222*1.5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Maquette'!I222*1.5</f>
        <v>0</v>
      </c>
      <c r="AC207" s="10">
        <f>'S3 Maquette'!I223*1.5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Maquette'!I223*1.5</f>
        <v>0</v>
      </c>
      <c r="AC208" s="10">
        <f>'S3 Maquette'!I224*1.5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Maquette'!I224*1.5</f>
        <v>0</v>
      </c>
      <c r="AC209" s="10">
        <f>'S3 Maquette'!I225*1.5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Maquette'!I225*1.5</f>
        <v>0</v>
      </c>
      <c r="AC210" s="10">
        <f>'S3 Maquette'!I226*1.5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Maquette'!I226*1.5</f>
        <v>0</v>
      </c>
      <c r="AC211" s="10">
        <f>'S3 Maquette'!I227*1.5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Maquette'!I227*1.5</f>
        <v>0</v>
      </c>
      <c r="AC212" s="10">
        <f>'S3 Maquette'!I228*1.5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Maquette'!I228*1.5</f>
        <v>0</v>
      </c>
      <c r="AC213" s="10">
        <f>'S3 Maquette'!I229*1.5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Maquette'!I229*1.5</f>
        <v>0</v>
      </c>
      <c r="AC214" s="10">
        <f>'S3 Maquette'!I230*1.5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Maquette'!I230*1.5</f>
        <v>0</v>
      </c>
      <c r="AC215" s="10">
        <f>'S3 Maquette'!I231*1.5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Maquette'!I231*1.5</f>
        <v>0</v>
      </c>
      <c r="AC216" s="10">
        <f>'S3 Maquette'!I232*1.5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Maquette'!I232*1.5</f>
        <v>0</v>
      </c>
      <c r="AC217" s="10">
        <f>'S3 Maquette'!I233*1.5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Maquette'!I233*1.5</f>
        <v>0</v>
      </c>
      <c r="AC218" s="10">
        <f>'S3 Maquette'!I234*1.5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Maquette'!I234*1.5</f>
        <v>0</v>
      </c>
      <c r="AC219" s="10">
        <f>'S3 Maquette'!I235*1.5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Maquette'!I235*1.5</f>
        <v>0</v>
      </c>
      <c r="AC220" s="10">
        <f>'S3 Maquette'!I236*1.5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Maquette'!I236*1.5</f>
        <v>0</v>
      </c>
      <c r="AC221" s="10">
        <f>'S3 Maquette'!I237*1.5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Maquette'!I237*1.5</f>
        <v>0</v>
      </c>
      <c r="AC222" s="10">
        <f>'S3 Maquette'!I238*1.5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Maquette'!I238*1.5</f>
        <v>0</v>
      </c>
      <c r="AC223" s="10">
        <f>'S3 Maquette'!I239*1.5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Maquette'!I239*1.5</f>
        <v>0</v>
      </c>
      <c r="AC224" s="10">
        <f>'S3 Maquette'!I240*1.5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Maquette'!I240*1.5</f>
        <v>0</v>
      </c>
      <c r="AC225" s="10">
        <f>'S3 Maquette'!I241*1.5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Maquette'!I241*1.5</f>
        <v>0</v>
      </c>
      <c r="AC226" s="10">
        <f>'S3 Maquette'!I242*1.5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Maquette'!I242*1.5</f>
        <v>0</v>
      </c>
      <c r="AC227" s="10">
        <f>'S3 Maquette'!I243*1.5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Maquette'!I243*1.5</f>
        <v>0</v>
      </c>
      <c r="AC228" s="10">
        <f>'S3 Maquette'!I244*1.5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Maquette'!I244*1.5</f>
        <v>0</v>
      </c>
      <c r="AC229" s="10">
        <f>'S3 Maquette'!I245*1.5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Maquette'!I245*1.5</f>
        <v>0</v>
      </c>
      <c r="AC230" s="10">
        <f>'S3 Maquette'!I246*1.5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Maquette'!I246*1.5</f>
        <v>0</v>
      </c>
      <c r="AC231" s="10">
        <f>'S3 Maquette'!I247*1.5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Maquette'!I247*1.5</f>
        <v>0</v>
      </c>
      <c r="AC232" s="10">
        <f>'S3 Maquette'!I248*1.5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Maquette'!I248*1.5</f>
        <v>0</v>
      </c>
      <c r="AC233" s="10">
        <f>'S3 Maquette'!I249*1.5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Maquette'!I249*1.5</f>
        <v>0</v>
      </c>
      <c r="AC234" s="10">
        <f>'S3 Maquette'!I250*1.5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Maquette'!I250*1.5</f>
        <v>0</v>
      </c>
      <c r="AC235" s="10">
        <f>'S3 Maquette'!I251*1.5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Maquette'!I251*1.5</f>
        <v>0</v>
      </c>
      <c r="AC236" s="10">
        <f>'S3 Maquette'!I252*1.5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Maquette'!I252*1.5</f>
        <v>0</v>
      </c>
      <c r="AC237" s="10">
        <f>'S3 Maquette'!I253*1.5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Maquette'!I253*1.5</f>
        <v>0</v>
      </c>
      <c r="AC238" s="10">
        <f>'S3 Maquette'!I254*1.5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Maquette'!I254*1.5</f>
        <v>0</v>
      </c>
      <c r="AC239" s="10">
        <f>'S3 Maquette'!I255*1.5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Maquette'!I255*1.5</f>
        <v>0</v>
      </c>
      <c r="AC240" s="10">
        <f>'S3 Maquette'!I256*1.5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Maquette'!I256*1.5</f>
        <v>0</v>
      </c>
      <c r="AC241" s="10">
        <f>'S3 Maquette'!I257*1.5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Maquette'!I257*1.5</f>
        <v>0</v>
      </c>
      <c r="AC242" s="10">
        <f>'S3 Maquette'!I258*1.5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Maquette'!I258*1.5</f>
        <v>0</v>
      </c>
      <c r="AC243" s="10">
        <f>'S3 Maquette'!I259*1.5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Maquette'!I259*1.5</f>
        <v>0</v>
      </c>
      <c r="AC244" s="10">
        <f>'S3 Maquette'!I260*1.5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Maquette'!I260*1.5</f>
        <v>0</v>
      </c>
      <c r="AC245" s="10">
        <f>'S3 Maquette'!I261*1.5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Maquette'!I261*1.5</f>
        <v>0</v>
      </c>
      <c r="AC246" s="10">
        <f>'S3 Maquette'!I262*1.5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Maquette'!I262*1.5</f>
        <v>0</v>
      </c>
      <c r="AC247" s="10">
        <f>'S3 Maquette'!I263*1.5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Maquette'!I263*1.5</f>
        <v>0</v>
      </c>
      <c r="AC248" s="10">
        <f>'S3 Maquette'!I264*1.5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Maquette'!I264*1.5</f>
        <v>0</v>
      </c>
      <c r="AC249" s="10">
        <f>'S3 Maquette'!I265*1.5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Maquette'!I265*1.5</f>
        <v>0</v>
      </c>
      <c r="AC250" s="10">
        <f>'S3 Maquette'!I266*1.5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Maquette'!I266*1.5</f>
        <v>0</v>
      </c>
      <c r="AC251" s="10">
        <f>'S3 Maquette'!I267*1.5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Maquette'!I267*1.5</f>
        <v>0</v>
      </c>
      <c r="AC252" s="10">
        <f>'S3 Maquette'!I268*1.5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Maquette'!I268*1.5</f>
        <v>0</v>
      </c>
      <c r="AC253" s="10">
        <f>'S3 Maquette'!I269*1.5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Maquette'!I269*1.5</f>
        <v>0</v>
      </c>
      <c r="AC254" s="10">
        <f>'S3 Maquette'!I270*1.5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Maquette'!I270*1.5</f>
        <v>0</v>
      </c>
      <c r="AC255" s="10">
        <f>'S3 Maquette'!I271*1.5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Maquette'!I271*1.5</f>
        <v>0</v>
      </c>
      <c r="AC256" s="10">
        <f>'S3 Maquette'!I272*1.5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Maquette'!I272*1.5</f>
        <v>0</v>
      </c>
      <c r="AC257" s="10">
        <f>'S3 Maquette'!I273*1.5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Maquette'!I273*1.5</f>
        <v>0</v>
      </c>
      <c r="AC258" s="10">
        <f>'S3 Maquette'!I274*1.5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Maquette'!I274*1.5</f>
        <v>0</v>
      </c>
      <c r="AC259" s="10">
        <f>'S3 Maquette'!I275*1.5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Maquette'!I275*1.5</f>
        <v>0</v>
      </c>
      <c r="AC260" s="10">
        <f>'S3 Maquette'!I276*1.5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Maquette'!I276*1.5</f>
        <v>0</v>
      </c>
      <c r="AC261" s="10">
        <f>'S3 Maquette'!I277*1.5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Maquette'!I277*1.5</f>
        <v>0</v>
      </c>
      <c r="AC262" s="10">
        <f>'S3 Maquette'!I278*1.5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Maquette'!I278*1.5</f>
        <v>0</v>
      </c>
      <c r="AC263" s="10">
        <f>'S3 Maquette'!I279*1.5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Maquette'!I279*1.5</f>
        <v>0</v>
      </c>
      <c r="AC264" s="10">
        <f>'S3 Maquette'!I280*1.5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Maquette'!I280*1.5</f>
        <v>0</v>
      </c>
      <c r="AC265" s="10">
        <f>'S3 Maquette'!I281*1.5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Maquette'!I281*1.5</f>
        <v>0</v>
      </c>
      <c r="AC266" s="10">
        <f>'S3 Maquette'!I282*1.5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Maquette'!I282*1.5</f>
        <v>0</v>
      </c>
      <c r="AC267" s="10">
        <f>'S3 Maquette'!I283*1.5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Maquette'!I283*1.5</f>
        <v>0</v>
      </c>
      <c r="AC268" s="10">
        <f>'S3 Maquette'!I284*1.5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Maquette'!I284*1.5</f>
        <v>0</v>
      </c>
      <c r="AC269" s="10">
        <f>'S3 Maquette'!I285*1.5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Maquette'!I285*1.5</f>
        <v>0</v>
      </c>
      <c r="AC270" s="10">
        <f>'S3 Maquette'!I286*1.5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Maquette'!I286*1.5</f>
        <v>0</v>
      </c>
      <c r="AC271" s="10">
        <f>'S3 Maquette'!I287*1.5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Maquette'!I287*1.5</f>
        <v>0</v>
      </c>
      <c r="AC272" s="10">
        <f>'S3 Maquette'!I288*1.5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Maquette'!I288*1.5</f>
        <v>0</v>
      </c>
      <c r="AC273" s="10">
        <f>'S3 Maquette'!I289*1.5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Maquette'!I289*1.5</f>
        <v>0</v>
      </c>
      <c r="AC274" s="10">
        <f>'S3 Maquette'!I290*1.5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Maquette'!I290*1.5</f>
        <v>0</v>
      </c>
      <c r="AC275" s="10">
        <f>'S3 Maquette'!I291*1.5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Maquette'!I291*1.5</f>
        <v>0</v>
      </c>
      <c r="AC276" s="10">
        <f>'S3 Maquette'!I292*1.5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Maquette'!I292*1.5</f>
        <v>0</v>
      </c>
      <c r="AC277" s="10">
        <f>'S3 Maquette'!I293*1.5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Maquette'!I293*1.5</f>
        <v>0</v>
      </c>
      <c r="AC278" s="10">
        <f>'S3 Maquette'!I294*1.5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Maquette'!I294*1.5</f>
        <v>0</v>
      </c>
      <c r="AC279" s="10">
        <f>'S3 Maquette'!I295*1.5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Maquette'!I295*1.5</f>
        <v>0</v>
      </c>
      <c r="AC280" s="10">
        <f>'S3 Maquette'!I296*1.5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Maquette'!I296*1.5</f>
        <v>0</v>
      </c>
      <c r="AC281" s="10">
        <f>'S3 Maquette'!I297*1.5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Maquette'!I297*1.5</f>
        <v>0</v>
      </c>
      <c r="AC282" s="10">
        <f>'S3 Maquette'!I298*1.5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Maquette'!I298*1.5</f>
        <v>0</v>
      </c>
      <c r="AC283" s="10">
        <f>'S3 Maquette'!I299*1.5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Maquette'!I299*1.5</f>
        <v>0</v>
      </c>
      <c r="AC284" s="10">
        <f>'S3 Maquette'!I300*1.5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Maquette'!I300*1.5</f>
        <v>0</v>
      </c>
      <c r="AC285" s="10">
        <f>'S3 Maquette'!I301*1.5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Maquette'!I301*1.5</f>
        <v>0</v>
      </c>
      <c r="AC286" s="10">
        <f>'S3 Maquette'!I302*1.5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Maquette'!I302*1.5</f>
        <v>0</v>
      </c>
      <c r="AC287" s="10">
        <f>'S3 Maquette'!I303*1.5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Maquette'!I303*1.5</f>
        <v>0</v>
      </c>
      <c r="AC288" s="10">
        <f>'S3 Maquette'!I304*1.5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Maquette'!I304*1.5</f>
        <v>0</v>
      </c>
      <c r="AC289" s="10">
        <f>'S3 Maquette'!I305*1.5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Maquette'!I305*1.5</f>
        <v>0</v>
      </c>
      <c r="AC290" s="10">
        <f>'S3 Maquette'!I306*1.5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Maquette'!I306*1.5</f>
        <v>0</v>
      </c>
      <c r="AC291" s="10">
        <f>'S3 Maquette'!I307*1.5</f>
        <v>0</v>
      </c>
      <c r="AD291" s="10">
        <f>'S4 Maquette'!I306*1.5</f>
        <v>0</v>
      </c>
    </row>
  </sheetData>
  <sheetProtection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zoomScale="70" zoomScaleNormal="70" workbookViewId="0">
      <selection activeCell="A28" sqref="A28:D30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>
      <c r="A1" s="114" t="s">
        <v>233</v>
      </c>
      <c r="B1" s="114"/>
      <c r="C1" s="114"/>
      <c r="D1" s="114"/>
      <c r="E1" s="11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234</v>
      </c>
      <c r="B2" s="36" t="s">
        <v>54</v>
      </c>
      <c r="C2" s="51" t="str">
        <f>CONCATENATE(B2,Listes!A24)</f>
        <v>CREATES_Antenne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235</v>
      </c>
      <c r="B3" s="116" t="s">
        <v>85</v>
      </c>
      <c r="C3" s="116"/>
      <c r="D3" s="11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236</v>
      </c>
      <c r="B4" s="10" t="s">
        <v>237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238</v>
      </c>
      <c r="B5" s="10" t="s">
        <v>239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240</v>
      </c>
      <c r="B6" s="10" t="s">
        <v>239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20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25" t="s">
        <v>241</v>
      </c>
      <c r="B11" s="125"/>
      <c r="C11" s="125"/>
      <c r="D11" s="12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242</v>
      </c>
      <c r="B12" s="126" t="s">
        <v>243</v>
      </c>
      <c r="C12" s="126"/>
      <c r="D12" s="1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12" t="s">
        <v>244</v>
      </c>
      <c r="B14" s="112" t="s">
        <v>245</v>
      </c>
      <c r="C14" s="112" t="s">
        <v>246</v>
      </c>
      <c r="D14" s="112" t="s">
        <v>247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13"/>
      <c r="B15" s="113"/>
      <c r="C15" s="113"/>
      <c r="D15" s="1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12"/>
      <c r="B16" s="112"/>
      <c r="C16" s="112"/>
      <c r="D16" s="1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13"/>
      <c r="B17" s="113"/>
      <c r="C17" s="113"/>
      <c r="D17" s="1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24" t="s">
        <v>248</v>
      </c>
      <c r="B21" s="124"/>
      <c r="C21" s="124"/>
      <c r="D21" s="12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249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20" t="s">
        <v>250</v>
      </c>
      <c r="B23" s="121"/>
      <c r="C23" s="121"/>
      <c r="D23" s="12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ht="15" customHeight="1">
      <c r="A24" s="171" t="s">
        <v>251</v>
      </c>
      <c r="B24" s="172"/>
      <c r="C24" s="172"/>
      <c r="D24" s="17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72"/>
      <c r="B25" s="172"/>
      <c r="C25" s="172"/>
      <c r="D25" s="17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ht="23.25" customHeight="1">
      <c r="A26" s="172"/>
      <c r="B26" s="172"/>
      <c r="C26" s="172"/>
      <c r="D26" s="17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17" t="s">
        <v>252</v>
      </c>
      <c r="B27" s="118"/>
      <c r="C27" s="118"/>
      <c r="D27" s="11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03" t="s">
        <v>253</v>
      </c>
      <c r="B28" s="104"/>
      <c r="C28" s="104"/>
      <c r="D28" s="10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06"/>
      <c r="B29" s="107"/>
      <c r="C29" s="107"/>
      <c r="D29" s="10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09"/>
      <c r="B30" s="110"/>
      <c r="C30" s="110"/>
      <c r="D30" s="110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17" t="s">
        <v>254</v>
      </c>
      <c r="B31" s="118"/>
      <c r="C31" s="118"/>
      <c r="D31" s="11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70" t="s">
        <v>255</v>
      </c>
      <c r="B32" s="104"/>
      <c r="C32" s="104"/>
      <c r="D32" s="10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06"/>
      <c r="B33" s="107"/>
      <c r="C33" s="107"/>
      <c r="D33" s="10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09"/>
      <c r="B34" s="110"/>
      <c r="C34" s="110"/>
      <c r="D34" s="111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17" t="s">
        <v>256</v>
      </c>
      <c r="B35" s="118"/>
      <c r="C35" s="118"/>
      <c r="D35" s="11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03"/>
      <c r="B36" s="104"/>
      <c r="C36" s="104"/>
      <c r="D36" s="10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06"/>
      <c r="B37" s="107"/>
      <c r="C37" s="107"/>
      <c r="D37" s="10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09"/>
      <c r="B38" s="110"/>
      <c r="C38" s="110"/>
      <c r="D38" s="111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24" t="s">
        <v>257</v>
      </c>
      <c r="B39" s="124"/>
      <c r="C39" s="124"/>
      <c r="D39" s="12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ht="31.5" customHeight="1">
      <c r="A40" s="103"/>
      <c r="B40" s="104"/>
      <c r="C40" s="104"/>
      <c r="D40" s="10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ht="21.75" customHeight="1">
      <c r="A41" s="109"/>
      <c r="B41" s="110"/>
      <c r="C41" s="110"/>
      <c r="D41" s="111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23" t="s">
        <v>258</v>
      </c>
      <c r="B42" s="123"/>
      <c r="C42" s="123"/>
      <c r="D42" s="12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15" t="s">
        <v>259</v>
      </c>
      <c r="B43" s="115"/>
      <c r="C43" s="115"/>
      <c r="D43" s="11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15" t="s">
        <v>260</v>
      </c>
      <c r="B44" s="115"/>
      <c r="C44" s="115"/>
      <c r="D44" s="11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6:D38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9:D39"/>
    <mergeCell ref="A11:D11"/>
    <mergeCell ref="B12:D12"/>
    <mergeCell ref="A21:D21"/>
    <mergeCell ref="A24:D26"/>
    <mergeCell ref="A32:D34"/>
    <mergeCell ref="A14:A15"/>
    <mergeCell ref="B14:B15"/>
    <mergeCell ref="C14:C15"/>
    <mergeCell ref="D14:D15"/>
    <mergeCell ref="A16:A17"/>
    <mergeCell ref="B16:B17"/>
    <mergeCell ref="C16:C17"/>
    <mergeCell ref="D16:D17"/>
    <mergeCell ref="A28:D30"/>
  </mergeCells>
  <dataValidations disablePrompts="1"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16" zoomScale="55" zoomScaleNormal="55" workbookViewId="0">
      <selection activeCell="I36" sqref="I36"/>
    </sheetView>
  </sheetViews>
  <sheetFormatPr defaultColWidth="11.42578125" defaultRowHeight="15"/>
  <cols>
    <col min="1" max="1" width="18.42578125" style="18" customWidth="1"/>
    <col min="2" max="2" width="67.710937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hidden="1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33" t="s">
        <v>261</v>
      </c>
      <c r="B7" s="127" t="str">
        <f>'Fiche Générale'!B2</f>
        <v>CREATES</v>
      </c>
      <c r="C7" s="133" t="s">
        <v>262</v>
      </c>
      <c r="D7" s="133"/>
      <c r="E7" s="139" t="str">
        <f>'Fiche Générale'!B3</f>
        <v>Information, communication</v>
      </c>
      <c r="F7" s="127"/>
      <c r="G7" s="133" t="s">
        <v>263</v>
      </c>
      <c r="H7" s="130" t="str">
        <f>'Fiche Générale'!B4</f>
        <v>HMIDI</v>
      </c>
      <c r="I7" s="130"/>
      <c r="J7" s="130"/>
    </row>
    <row r="8" spans="1:10" ht="18" customHeight="1">
      <c r="A8" s="133"/>
      <c r="B8" s="128"/>
      <c r="C8" s="133"/>
      <c r="D8" s="133"/>
      <c r="E8" s="140"/>
      <c r="F8" s="128"/>
      <c r="G8" s="133"/>
      <c r="H8" s="130"/>
      <c r="I8" s="130"/>
      <c r="J8" s="130"/>
    </row>
    <row r="9" spans="1:10" ht="18" customHeight="1">
      <c r="A9" s="133"/>
      <c r="B9" s="128"/>
      <c r="C9" s="133"/>
      <c r="D9" s="133"/>
      <c r="E9" s="141"/>
      <c r="F9" s="129"/>
      <c r="G9" s="133"/>
      <c r="H9" s="130"/>
      <c r="I9" s="130"/>
      <c r="J9" s="130"/>
    </row>
    <row r="10" spans="1:10" ht="18" customHeight="1">
      <c r="A10" s="133"/>
      <c r="B10" s="128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3"/>
      <c r="J10" s="144"/>
    </row>
    <row r="11" spans="1:10" ht="18" customHeight="1">
      <c r="A11" s="133"/>
      <c r="B11" s="129"/>
      <c r="C11" s="138"/>
      <c r="D11" s="138"/>
      <c r="E11" s="145"/>
      <c r="F11" s="146"/>
      <c r="G11" s="146"/>
      <c r="H11" s="146"/>
      <c r="I11" s="146"/>
      <c r="J11" s="147"/>
    </row>
    <row r="13" spans="1:10">
      <c r="A13" s="132" t="s">
        <v>265</v>
      </c>
      <c r="B13" s="96" t="s">
        <v>266</v>
      </c>
      <c r="C13" s="132" t="s">
        <v>267</v>
      </c>
      <c r="D13" s="132"/>
      <c r="E13" s="132"/>
      <c r="F13" s="132"/>
      <c r="G13" s="132" t="s">
        <v>268</v>
      </c>
      <c r="H13" s="93">
        <f>Calcul!A7</f>
        <v>297</v>
      </c>
      <c r="I13" s="93"/>
    </row>
    <row r="14" spans="1:10">
      <c r="A14" s="132"/>
      <c r="B14" s="99"/>
      <c r="C14" s="132"/>
      <c r="D14" s="132"/>
      <c r="E14" s="132"/>
      <c r="F14" s="132"/>
      <c r="G14" s="132"/>
      <c r="H14" s="93"/>
      <c r="I14" s="93"/>
    </row>
    <row r="15" spans="1:10">
      <c r="A15" s="132" t="s">
        <v>269</v>
      </c>
      <c r="B15" s="96" t="s">
        <v>224</v>
      </c>
      <c r="C15" s="134" t="s">
        <v>270</v>
      </c>
      <c r="D15" s="135"/>
      <c r="E15" s="132"/>
      <c r="F15" s="132"/>
      <c r="G15" s="132" t="s">
        <v>271</v>
      </c>
      <c r="H15" s="93">
        <f>Calcul!A20</f>
        <v>198</v>
      </c>
      <c r="I15" s="93"/>
    </row>
    <row r="16" spans="1:10">
      <c r="A16" s="132"/>
      <c r="B16" s="99"/>
      <c r="C16" s="136"/>
      <c r="D16" s="137"/>
      <c r="E16" s="132"/>
      <c r="F16" s="132"/>
      <c r="G16" s="132"/>
      <c r="H16" s="93"/>
      <c r="I16" s="9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ht="43.35" customHeight="1">
      <c r="A19" s="54"/>
      <c r="B19" s="55" t="s">
        <v>279</v>
      </c>
      <c r="C19" s="56" t="s">
        <v>12</v>
      </c>
      <c r="D19" s="56">
        <v>6</v>
      </c>
      <c r="E19" s="57" t="s">
        <v>15</v>
      </c>
      <c r="F19" s="57"/>
      <c r="G19" s="57"/>
      <c r="H19" s="56"/>
      <c r="I19" s="56"/>
      <c r="J19" s="56"/>
      <c r="K19" s="56"/>
      <c r="L19" s="56"/>
      <c r="M19" s="56"/>
      <c r="N19" s="57"/>
      <c r="O19" s="57" t="s">
        <v>280</v>
      </c>
    </row>
    <row r="20" spans="1:15" ht="43.35" customHeight="1">
      <c r="A20" s="25"/>
      <c r="B20" s="5" t="s">
        <v>281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22</v>
      </c>
      <c r="N20" s="5" t="s">
        <v>282</v>
      </c>
      <c r="O20" s="5"/>
    </row>
    <row r="21" spans="1:15" ht="43.35" customHeight="1">
      <c r="A21" s="25"/>
      <c r="B21" s="5" t="s">
        <v>283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284</v>
      </c>
      <c r="O21" s="5"/>
    </row>
    <row r="22" spans="1:15" ht="43.35" customHeight="1">
      <c r="A22" s="25"/>
      <c r="B22" s="29" t="s">
        <v>285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286</v>
      </c>
      <c r="O22" s="5"/>
    </row>
    <row r="23" spans="1:15" ht="43.35" customHeight="1">
      <c r="A23" s="24"/>
      <c r="B23" s="28" t="s">
        <v>287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11">
        <v>18</v>
      </c>
      <c r="J23" s="11"/>
      <c r="K23" s="11"/>
      <c r="L23" s="11"/>
      <c r="M23" s="11" t="s">
        <v>13</v>
      </c>
      <c r="N23" s="5"/>
      <c r="O23" s="6"/>
    </row>
    <row r="24" spans="1:15" ht="43.35" customHeight="1">
      <c r="A24" s="25"/>
      <c r="B24" s="29" t="s">
        <v>288</v>
      </c>
      <c r="C24" s="7" t="s">
        <v>21</v>
      </c>
      <c r="D24" s="7"/>
      <c r="E24" s="5" t="s">
        <v>31</v>
      </c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54"/>
      <c r="B25" s="58" t="s">
        <v>289</v>
      </c>
      <c r="C25" s="56" t="s">
        <v>12</v>
      </c>
      <c r="D25" s="56">
        <v>6</v>
      </c>
      <c r="E25" s="57" t="s">
        <v>15</v>
      </c>
      <c r="F25" s="57"/>
      <c r="G25" s="57"/>
      <c r="H25" s="56"/>
      <c r="I25" s="56"/>
      <c r="J25" s="56"/>
      <c r="K25" s="56"/>
      <c r="L25" s="56"/>
      <c r="M25" s="56"/>
      <c r="N25" s="57"/>
      <c r="O25" s="57"/>
    </row>
    <row r="26" spans="1:15" ht="43.35" customHeight="1">
      <c r="A26" s="25"/>
      <c r="B26" s="29" t="s">
        <v>290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>
        <v>18</v>
      </c>
      <c r="J26" s="7"/>
      <c r="K26" s="7"/>
      <c r="L26" s="7"/>
      <c r="M26" s="7" t="s">
        <v>13</v>
      </c>
      <c r="N26" s="5"/>
      <c r="O26" s="5"/>
    </row>
    <row r="27" spans="1:15" ht="43.35" customHeight="1">
      <c r="A27" s="25"/>
      <c r="B27" s="29" t="s">
        <v>291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7">
        <v>18</v>
      </c>
      <c r="J27" s="7"/>
      <c r="K27" s="7"/>
      <c r="L27" s="7"/>
      <c r="M27" s="7" t="s">
        <v>13</v>
      </c>
      <c r="N27" s="5"/>
      <c r="O27" s="5"/>
    </row>
    <row r="28" spans="1:15" s="2" customFormat="1" ht="43.35" customHeight="1">
      <c r="A28" s="24"/>
      <c r="B28" s="28" t="s">
        <v>292</v>
      </c>
      <c r="C28" s="11" t="s">
        <v>21</v>
      </c>
      <c r="D28" s="11"/>
      <c r="E28" s="6" t="s">
        <v>15</v>
      </c>
      <c r="F28" s="6"/>
      <c r="G28" s="6"/>
      <c r="H28" s="11" t="s">
        <v>213</v>
      </c>
      <c r="I28" s="59">
        <v>18</v>
      </c>
      <c r="J28" s="11"/>
      <c r="K28" s="11"/>
      <c r="L28" s="11"/>
      <c r="M28" s="11" t="s">
        <v>13</v>
      </c>
      <c r="N28" s="6"/>
      <c r="O28" s="6"/>
    </row>
    <row r="29" spans="1:15" ht="43.35" customHeight="1">
      <c r="A29" s="54"/>
      <c r="B29" s="58" t="s">
        <v>293</v>
      </c>
      <c r="C29" s="56" t="s">
        <v>12</v>
      </c>
      <c r="D29" s="56">
        <v>6</v>
      </c>
      <c r="E29" s="57" t="s">
        <v>15</v>
      </c>
      <c r="F29" s="57"/>
      <c r="G29" s="57"/>
      <c r="H29" s="56"/>
      <c r="I29" s="56"/>
      <c r="J29" s="56"/>
      <c r="K29" s="56"/>
      <c r="L29" s="56"/>
      <c r="M29" s="56"/>
      <c r="N29" s="57"/>
      <c r="O29" s="57"/>
    </row>
    <row r="30" spans="1:15" ht="43.35" customHeight="1">
      <c r="A30" s="25"/>
      <c r="B30" s="29" t="s">
        <v>294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/>
      <c r="J30" s="7">
        <v>18</v>
      </c>
      <c r="K30" s="7"/>
      <c r="L30" s="7"/>
      <c r="M30" s="7" t="s">
        <v>13</v>
      </c>
      <c r="N30" s="5"/>
      <c r="O30" s="5"/>
    </row>
    <row r="31" spans="1:15" ht="43.35" customHeight="1">
      <c r="A31" s="25"/>
      <c r="B31" s="29" t="s">
        <v>295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/>
      <c r="J31" s="7">
        <v>18</v>
      </c>
      <c r="K31" s="7"/>
      <c r="L31" s="7"/>
      <c r="M31" s="7" t="s">
        <v>13</v>
      </c>
      <c r="N31" s="5"/>
      <c r="O31" s="5"/>
    </row>
    <row r="32" spans="1:15" ht="43.35" customHeight="1">
      <c r="A32" s="25"/>
      <c r="B32" s="29" t="s">
        <v>296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/>
      <c r="J32" s="7">
        <v>18</v>
      </c>
      <c r="K32" s="7"/>
      <c r="L32" s="7"/>
      <c r="M32" s="7" t="s">
        <v>22</v>
      </c>
      <c r="N32" s="5" t="s">
        <v>297</v>
      </c>
      <c r="O32" s="5"/>
    </row>
    <row r="33" spans="1:15" ht="43.35" customHeight="1">
      <c r="A33" s="54"/>
      <c r="B33" s="58" t="s">
        <v>298</v>
      </c>
      <c r="C33" s="56" t="s">
        <v>12</v>
      </c>
      <c r="D33" s="56">
        <v>3</v>
      </c>
      <c r="E33" s="57" t="s">
        <v>15</v>
      </c>
      <c r="F33" s="57"/>
      <c r="G33" s="57"/>
      <c r="H33" s="56"/>
      <c r="I33" s="56"/>
      <c r="J33" s="56"/>
      <c r="K33" s="56"/>
      <c r="L33" s="56"/>
      <c r="M33" s="56"/>
      <c r="N33" s="57"/>
      <c r="O33" s="57"/>
    </row>
    <row r="34" spans="1:15" ht="43.35" customHeight="1">
      <c r="A34" s="25"/>
      <c r="B34" s="29" t="s">
        <v>299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25"/>
      <c r="B35" s="29" t="s">
        <v>300</v>
      </c>
      <c r="C35" s="7" t="s">
        <v>21</v>
      </c>
      <c r="D35" s="7"/>
      <c r="E35" s="5" t="s">
        <v>15</v>
      </c>
      <c r="F35" s="5"/>
      <c r="G35" s="5"/>
      <c r="H35" s="7" t="s">
        <v>213</v>
      </c>
      <c r="I35" s="7"/>
      <c r="J35" s="7">
        <v>18</v>
      </c>
      <c r="K35" s="7"/>
      <c r="L35" s="7"/>
      <c r="M35" s="7" t="s">
        <v>13</v>
      </c>
      <c r="N35" s="5"/>
      <c r="O35" s="5"/>
    </row>
    <row r="36" spans="1:15" ht="43.35" customHeight="1">
      <c r="A36" s="54"/>
      <c r="B36" s="58" t="s">
        <v>301</v>
      </c>
      <c r="C36" s="56" t="s">
        <v>12</v>
      </c>
      <c r="D36" s="56">
        <v>9</v>
      </c>
      <c r="E36" s="57"/>
      <c r="F36" s="57"/>
      <c r="G36" s="57"/>
      <c r="H36" s="56"/>
      <c r="I36" s="56"/>
      <c r="J36" s="56"/>
      <c r="K36" s="56"/>
      <c r="L36" s="56"/>
      <c r="M36" s="56"/>
      <c r="N36" s="57"/>
      <c r="O36" s="57"/>
    </row>
    <row r="37" spans="1:15" ht="43.35" customHeight="1">
      <c r="A37" s="25"/>
      <c r="B37" s="29" t="s">
        <v>302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>
        <v>18</v>
      </c>
      <c r="K37" s="7"/>
      <c r="L37" s="7"/>
      <c r="M37" s="7" t="s">
        <v>13</v>
      </c>
      <c r="N37" s="5"/>
      <c r="O37" s="5" t="s">
        <v>303</v>
      </c>
    </row>
    <row r="38" spans="1:15" ht="43.35" customHeight="1">
      <c r="A38" s="25"/>
      <c r="B38" s="29" t="s">
        <v>304</v>
      </c>
      <c r="C38" s="7" t="s">
        <v>21</v>
      </c>
      <c r="D38" s="7"/>
      <c r="E38" s="5" t="s">
        <v>15</v>
      </c>
      <c r="F38" s="5"/>
      <c r="G38" s="5"/>
      <c r="H38" s="7" t="s">
        <v>213</v>
      </c>
      <c r="I38" s="7"/>
      <c r="J38" s="7"/>
      <c r="K38" s="7"/>
      <c r="L38" s="7"/>
      <c r="M38" s="7"/>
      <c r="N38" s="5"/>
      <c r="O38" s="5" t="s">
        <v>305</v>
      </c>
    </row>
    <row r="39" spans="1:15" ht="43.35" customHeight="1">
      <c r="A39" s="54"/>
      <c r="B39" s="58" t="s">
        <v>306</v>
      </c>
      <c r="C39" s="56" t="s">
        <v>12</v>
      </c>
      <c r="D39" s="56">
        <v>3</v>
      </c>
      <c r="E39" s="57" t="s">
        <v>24</v>
      </c>
      <c r="F39" s="57"/>
      <c r="G39" s="57"/>
      <c r="H39" s="56"/>
      <c r="I39" s="56"/>
      <c r="J39" s="56"/>
      <c r="K39" s="56"/>
      <c r="L39" s="56"/>
      <c r="M39" s="56"/>
      <c r="N39" s="57"/>
      <c r="O39" s="57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:A999 D1:E999 G1:N25 G28:N29 G26:L27 N26:N27 G31:N33 G30:L30 N30 G36:N36 G34:L35 N34:N35 G38:N999 G37:L37 N37">
    <cfRule type="expression" dxfId="174" priority="25">
      <formula>$C1="Option"</formula>
    </cfRule>
  </conditionalFormatting>
  <conditionalFormatting sqref="A1:O9 A10:E10 K10:O11 A11:D11 A12:O12 A13:H13 J13:O16 A14:F14 A15:H15 A16:F16 A17:O25 A28:O29 A26:L27 N26:O27 A31:O33 A30:L30 N30:O30 A36:O36 A34:L35 N34:O35 A38:O999 A37:L37 N37:O37">
    <cfRule type="expression" dxfId="173" priority="37">
      <formula>$F1="Modification"</formula>
    </cfRule>
    <cfRule type="expression" dxfId="172" priority="38">
      <formula>$F1="Création"</formula>
    </cfRule>
  </conditionalFormatting>
  <conditionalFormatting sqref="A1:O9 K10:O11 A12:O12 J13:O16 A17:O25 A10:E10 A11:D11 A13:H13 A14:F14 A15:H15 A16:F16 A28:O29 A26:L27 N26:O27 A31:O33 A30:L30 N30:O30 A36:O36 A34:L35 N34:O35 A38:O999 A37:L37 N37:O37">
    <cfRule type="expression" dxfId="171" priority="36">
      <formula>$F1="Fermeture"</formula>
    </cfRule>
  </conditionalFormatting>
  <conditionalFormatting sqref="N1:N999">
    <cfRule type="expression" dxfId="170" priority="33">
      <formula>$M1="Porteuse"</formula>
    </cfRule>
  </conditionalFormatting>
  <conditionalFormatting sqref="M26">
    <cfRule type="expression" dxfId="169" priority="21">
      <formula>$C26="Option"</formula>
    </cfRule>
  </conditionalFormatting>
  <conditionalFormatting sqref="M26">
    <cfRule type="expression" dxfId="168" priority="23">
      <formula>$F26="Modification"</formula>
    </cfRule>
    <cfRule type="expression" dxfId="167" priority="24">
      <formula>$F26="Création"</formula>
    </cfRule>
  </conditionalFormatting>
  <conditionalFormatting sqref="M26">
    <cfRule type="expression" dxfId="166" priority="22">
      <formula>$F26="Fermeture"</formula>
    </cfRule>
  </conditionalFormatting>
  <conditionalFormatting sqref="M27">
    <cfRule type="expression" dxfId="165" priority="17">
      <formula>$C27="Option"</formula>
    </cfRule>
  </conditionalFormatting>
  <conditionalFormatting sqref="M27">
    <cfRule type="expression" dxfId="164" priority="19">
      <formula>$F27="Modification"</formula>
    </cfRule>
    <cfRule type="expression" dxfId="163" priority="20">
      <formula>$F27="Création"</formula>
    </cfRule>
  </conditionalFormatting>
  <conditionalFormatting sqref="M27">
    <cfRule type="expression" dxfId="162" priority="18">
      <formula>$F27="Fermeture"</formula>
    </cfRule>
  </conditionalFormatting>
  <conditionalFormatting sqref="M30">
    <cfRule type="expression" dxfId="161" priority="13">
      <formula>$C30="Option"</formula>
    </cfRule>
  </conditionalFormatting>
  <conditionalFormatting sqref="M30">
    <cfRule type="expression" dxfId="160" priority="15">
      <formula>$F30="Modification"</formula>
    </cfRule>
    <cfRule type="expression" dxfId="159" priority="16">
      <formula>$F30="Création"</formula>
    </cfRule>
  </conditionalFormatting>
  <conditionalFormatting sqref="M30">
    <cfRule type="expression" dxfId="158" priority="14">
      <formula>$F30="Fermeture"</formula>
    </cfRule>
  </conditionalFormatting>
  <conditionalFormatting sqref="M34">
    <cfRule type="expression" dxfId="157" priority="9">
      <formula>$C34="Option"</formula>
    </cfRule>
  </conditionalFormatting>
  <conditionalFormatting sqref="M34">
    <cfRule type="expression" dxfId="156" priority="11">
      <formula>$F34="Modification"</formula>
    </cfRule>
    <cfRule type="expression" dxfId="155" priority="12">
      <formula>$F34="Création"</formula>
    </cfRule>
  </conditionalFormatting>
  <conditionalFormatting sqref="M34">
    <cfRule type="expression" dxfId="154" priority="10">
      <formula>$F34="Fermeture"</formula>
    </cfRule>
  </conditionalFormatting>
  <conditionalFormatting sqref="M35">
    <cfRule type="expression" dxfId="153" priority="5">
      <formula>$C35="Option"</formula>
    </cfRule>
  </conditionalFormatting>
  <conditionalFormatting sqref="M35">
    <cfRule type="expression" dxfId="152" priority="7">
      <formula>$F35="Modification"</formula>
    </cfRule>
    <cfRule type="expression" dxfId="151" priority="8">
      <formula>$F35="Création"</formula>
    </cfRule>
  </conditionalFormatting>
  <conditionalFormatting sqref="M35">
    <cfRule type="expression" dxfId="150" priority="6">
      <formula>$F35="Fermeture"</formula>
    </cfRule>
  </conditionalFormatting>
  <conditionalFormatting sqref="M37">
    <cfRule type="expression" dxfId="149" priority="1">
      <formula>$C37="Option"</formula>
    </cfRule>
  </conditionalFormatting>
  <conditionalFormatting sqref="M37">
    <cfRule type="expression" dxfId="148" priority="3">
      <formula>$F37="Modification"</formula>
    </cfRule>
    <cfRule type="expression" dxfId="147" priority="4">
      <formula>$F37="Création"</formula>
    </cfRule>
  </conditionalFormatting>
  <conditionalFormatting sqref="M37">
    <cfRule type="expression" dxfId="146" priority="2">
      <formula>$F37="Fermeture"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="55" zoomScaleNormal="55" workbookViewId="0">
      <pane ySplit="18" topLeftCell="A22" activePane="bottomLeft" state="frozen"/>
      <selection pane="bottomLeft" activeCell="G31" sqref="G31"/>
      <selection activeCell="D25" sqref="D25"/>
    </sheetView>
  </sheetViews>
  <sheetFormatPr defaultColWidth="11.42578125" defaultRowHeight="15"/>
  <cols>
    <col min="1" max="1" width="46.85546875" style="18" bestFit="1" customWidth="1"/>
    <col min="2" max="2" width="21.285156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8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8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8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8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8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8"/>
    </row>
    <row r="7" spans="1:19" ht="14.45" customHeight="1">
      <c r="A7" s="151" t="s">
        <v>307</v>
      </c>
      <c r="B7" s="150" t="str">
        <f>'Fiche Générale'!B2</f>
        <v>CREATES</v>
      </c>
      <c r="C7" s="133" t="s">
        <v>262</v>
      </c>
      <c r="D7" s="133"/>
      <c r="E7" s="148" t="str">
        <f>'Fiche Générale'!B3</f>
        <v>Information, communication</v>
      </c>
      <c r="F7" s="149"/>
      <c r="G7" s="133" t="s">
        <v>308</v>
      </c>
      <c r="H7" s="150" t="str">
        <f>'Fiche Générale'!B4</f>
        <v>HMIDI</v>
      </c>
      <c r="I7" s="150"/>
      <c r="J7" s="39"/>
      <c r="K7" s="23"/>
    </row>
    <row r="8" spans="1:19" ht="14.45" customHeight="1">
      <c r="A8" s="152"/>
      <c r="B8" s="150"/>
      <c r="C8" s="133"/>
      <c r="D8" s="133"/>
      <c r="E8" s="148"/>
      <c r="F8" s="149"/>
      <c r="G8" s="133"/>
      <c r="H8" s="150"/>
      <c r="I8" s="150"/>
      <c r="J8" s="39"/>
      <c r="K8" s="23"/>
    </row>
    <row r="9" spans="1:19" ht="14.45" customHeight="1">
      <c r="A9" s="152"/>
      <c r="B9" s="150"/>
      <c r="C9" s="133"/>
      <c r="D9" s="133"/>
      <c r="E9" s="148"/>
      <c r="F9" s="149"/>
      <c r="G9" s="133"/>
      <c r="H9" s="150"/>
      <c r="I9" s="150"/>
      <c r="J9" s="39"/>
      <c r="K9" s="23"/>
    </row>
    <row r="10" spans="1:19" ht="14.45" customHeight="1">
      <c r="A10" s="152"/>
      <c r="B10" s="150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4"/>
      <c r="J10" s="40"/>
      <c r="K10" s="23"/>
    </row>
    <row r="11" spans="1:19" ht="14.45" customHeight="1">
      <c r="A11" s="153"/>
      <c r="B11" s="150"/>
      <c r="C11" s="138"/>
      <c r="D11" s="138"/>
      <c r="E11" s="145"/>
      <c r="F11" s="146"/>
      <c r="G11" s="146"/>
      <c r="H11" s="146"/>
      <c r="I11" s="147"/>
      <c r="J11" s="40"/>
      <c r="K11" s="23"/>
    </row>
    <row r="12" spans="1:19">
      <c r="C12" s="18"/>
      <c r="I12" s="13"/>
      <c r="J12" s="13"/>
      <c r="M12" s="134" t="s">
        <v>309</v>
      </c>
      <c r="N12" s="135"/>
      <c r="O12" s="166"/>
      <c r="P12" s="134" t="s">
        <v>310</v>
      </c>
      <c r="Q12" s="135"/>
      <c r="R12" s="135"/>
      <c r="S12" s="166"/>
    </row>
    <row r="13" spans="1:19">
      <c r="A13" s="159" t="s">
        <v>265</v>
      </c>
      <c r="B13" s="93" t="str">
        <f>'S1 Maquette'!B13:B14</f>
        <v xml:space="preserve">1ère année </v>
      </c>
      <c r="C13" s="93"/>
      <c r="D13" s="159" t="s">
        <v>311</v>
      </c>
      <c r="E13" s="154">
        <f>'S1 Maquette'!E13:F14</f>
        <v>0</v>
      </c>
      <c r="F13" s="154"/>
      <c r="G13" s="154"/>
      <c r="H13" s="132" t="s">
        <v>312</v>
      </c>
      <c r="I13" s="132"/>
      <c r="J13" s="41"/>
      <c r="M13" s="136"/>
      <c r="N13" s="137"/>
      <c r="O13" s="167"/>
      <c r="P13" s="136"/>
      <c r="Q13" s="137"/>
      <c r="R13" s="137"/>
      <c r="S13" s="167"/>
    </row>
    <row r="14" spans="1:19">
      <c r="A14" s="161"/>
      <c r="B14" s="93"/>
      <c r="C14" s="93"/>
      <c r="D14" s="161"/>
      <c r="E14" s="154"/>
      <c r="F14" s="154"/>
      <c r="G14" s="154"/>
      <c r="H14" s="132"/>
      <c r="I14" s="132"/>
      <c r="J14" s="41"/>
      <c r="M14" s="132" t="s">
        <v>313</v>
      </c>
      <c r="N14" s="134" t="s">
        <v>314</v>
      </c>
      <c r="O14" s="166"/>
      <c r="P14" s="131"/>
      <c r="Q14" s="155"/>
      <c r="R14" s="158"/>
      <c r="S14" s="159"/>
    </row>
    <row r="15" spans="1:19">
      <c r="A15" s="159" t="s">
        <v>315</v>
      </c>
      <c r="B15" s="95" t="str">
        <f>'S1 Maquette'!B15:B16</f>
        <v>Semestre 1</v>
      </c>
      <c r="C15" s="96"/>
      <c r="D15" s="159" t="s">
        <v>316</v>
      </c>
      <c r="E15" s="154">
        <f>'S1 Maquette'!E15:F16</f>
        <v>0</v>
      </c>
      <c r="F15" s="154"/>
      <c r="G15" s="154"/>
      <c r="H15" s="162" t="str">
        <f>'Fiche Générale'!B5</f>
        <v>Session Unique</v>
      </c>
      <c r="I15" s="163"/>
      <c r="J15" s="42"/>
      <c r="M15" s="132"/>
      <c r="N15" s="168"/>
      <c r="O15" s="169"/>
      <c r="P15" s="131"/>
      <c r="Q15" s="156"/>
      <c r="R15" s="158"/>
      <c r="S15" s="160"/>
    </row>
    <row r="16" spans="1:19">
      <c r="A16" s="161"/>
      <c r="B16" s="98"/>
      <c r="C16" s="99"/>
      <c r="D16" s="161"/>
      <c r="E16" s="154"/>
      <c r="F16" s="154"/>
      <c r="G16" s="154"/>
      <c r="H16" s="164"/>
      <c r="I16" s="165"/>
      <c r="J16" s="42"/>
      <c r="M16" s="132"/>
      <c r="N16" s="168"/>
      <c r="O16" s="169"/>
      <c r="P16" s="131"/>
      <c r="Q16" s="156"/>
      <c r="R16" s="158"/>
      <c r="S16" s="160"/>
    </row>
    <row r="17" spans="1:20">
      <c r="L17" s="19"/>
      <c r="M17" s="132"/>
      <c r="N17" s="136"/>
      <c r="O17" s="167"/>
      <c r="P17" s="131"/>
      <c r="Q17" s="157"/>
      <c r="R17" s="158"/>
      <c r="S17" s="161"/>
    </row>
    <row r="18" spans="1:20" ht="59.45" customHeight="1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s="69" customFormat="1" ht="30.6" customHeight="1">
      <c r="A19" s="61" t="str">
        <f>'S1 Maquette'!B19</f>
        <v>UE 1 : Théorie des SIC 1</v>
      </c>
      <c r="B19" s="62" t="str">
        <f>'S1 Maquette'!C19</f>
        <v>UE</v>
      </c>
      <c r="C19" s="63"/>
      <c r="D19" s="88">
        <v>1</v>
      </c>
      <c r="E19" s="88" t="s">
        <v>333</v>
      </c>
      <c r="F19" s="88" t="s">
        <v>333</v>
      </c>
      <c r="G19" s="89" t="s">
        <v>333</v>
      </c>
      <c r="H19" s="89" t="s">
        <v>333</v>
      </c>
      <c r="I19" s="89" t="s">
        <v>334</v>
      </c>
      <c r="J19" s="89"/>
      <c r="K19" s="89"/>
      <c r="L19" s="89"/>
      <c r="M19" s="89"/>
      <c r="N19" s="67"/>
      <c r="O19" s="67"/>
      <c r="P19" s="67"/>
      <c r="Q19" s="67"/>
      <c r="R19" s="67"/>
      <c r="S19" s="56"/>
      <c r="T19" s="68"/>
    </row>
    <row r="20" spans="1:20" s="2" customFormat="1" ht="30.6" customHeight="1">
      <c r="A20" s="70" t="str">
        <f>'S1 Maquette'!B20</f>
        <v>Anthropologie de la communication</v>
      </c>
      <c r="B20" s="71" t="str">
        <f>'S1 Maquette'!C20</f>
        <v>ECUE</v>
      </c>
      <c r="C20" s="72"/>
      <c r="D20" s="84">
        <v>1</v>
      </c>
      <c r="E20" s="84" t="s">
        <v>333</v>
      </c>
      <c r="F20" s="84" t="s">
        <v>333</v>
      </c>
      <c r="G20" s="85" t="s">
        <v>334</v>
      </c>
      <c r="H20" s="85" t="s">
        <v>334</v>
      </c>
      <c r="I20" s="85" t="s">
        <v>333</v>
      </c>
      <c r="J20" s="85">
        <v>10</v>
      </c>
      <c r="K20" s="85" t="s">
        <v>9</v>
      </c>
      <c r="L20" s="86"/>
      <c r="M20" s="85"/>
      <c r="N20" s="75"/>
      <c r="O20" s="75"/>
      <c r="P20" s="75"/>
      <c r="Q20" s="75"/>
      <c r="R20" s="75"/>
      <c r="S20" s="11"/>
      <c r="T20" s="76"/>
    </row>
    <row r="21" spans="1:20" s="2" customFormat="1" ht="30.6" customHeight="1">
      <c r="A21" s="70" t="str">
        <f>'S1 Maquette'!B21</f>
        <v>Histoire et théories des médias</v>
      </c>
      <c r="B21" s="71" t="str">
        <f>'S1 Maquette'!C21</f>
        <v>ECUE</v>
      </c>
      <c r="C21" s="72"/>
      <c r="D21" s="84">
        <v>1</v>
      </c>
      <c r="E21" s="84" t="s">
        <v>333</v>
      </c>
      <c r="F21" s="84" t="s">
        <v>333</v>
      </c>
      <c r="G21" s="85" t="s">
        <v>334</v>
      </c>
      <c r="H21" s="85" t="s">
        <v>334</v>
      </c>
      <c r="I21" s="85" t="s">
        <v>333</v>
      </c>
      <c r="J21" s="85">
        <v>10</v>
      </c>
      <c r="K21" s="85" t="s">
        <v>9</v>
      </c>
      <c r="L21" s="86"/>
      <c r="M21" s="85"/>
      <c r="N21" s="75"/>
      <c r="O21" s="75"/>
      <c r="P21" s="75"/>
      <c r="Q21" s="75"/>
      <c r="R21" s="75"/>
      <c r="S21" s="11"/>
      <c r="T21" s="76"/>
    </row>
    <row r="22" spans="1:20" s="2" customFormat="1" ht="30.6" customHeight="1">
      <c r="A22" s="70" t="str">
        <f>'S1 Maquette'!B22</f>
        <v>Design social</v>
      </c>
      <c r="B22" s="71" t="str">
        <f>'S1 Maquette'!C22</f>
        <v>ECUE</v>
      </c>
      <c r="C22" s="72"/>
      <c r="D22" s="84">
        <v>1</v>
      </c>
      <c r="E22" s="84" t="s">
        <v>333</v>
      </c>
      <c r="F22" s="84" t="s">
        <v>333</v>
      </c>
      <c r="G22" s="85" t="s">
        <v>334</v>
      </c>
      <c r="H22" s="85" t="s">
        <v>334</v>
      </c>
      <c r="I22" s="85" t="s">
        <v>333</v>
      </c>
      <c r="J22" s="85">
        <v>10</v>
      </c>
      <c r="K22" s="85" t="s">
        <v>9</v>
      </c>
      <c r="L22" s="86"/>
      <c r="M22" s="85"/>
      <c r="N22" s="75"/>
      <c r="O22" s="75"/>
      <c r="P22" s="75"/>
      <c r="Q22" s="75"/>
      <c r="R22" s="75"/>
      <c r="S22" s="11"/>
      <c r="T22" s="76"/>
    </row>
    <row r="23" spans="1:20" s="2" customFormat="1" ht="30.6" customHeight="1">
      <c r="A23" s="70" t="str">
        <f>'S1 Maquette'!B23</f>
        <v>Ethique de la communication</v>
      </c>
      <c r="B23" s="71" t="str">
        <f>'S1 Maquette'!C23</f>
        <v>ECUE</v>
      </c>
      <c r="C23" s="72"/>
      <c r="D23" s="84">
        <v>1</v>
      </c>
      <c r="E23" s="84" t="s">
        <v>333</v>
      </c>
      <c r="F23" s="84" t="s">
        <v>333</v>
      </c>
      <c r="G23" s="85" t="s">
        <v>334</v>
      </c>
      <c r="H23" s="85" t="s">
        <v>334</v>
      </c>
      <c r="I23" s="85" t="s">
        <v>333</v>
      </c>
      <c r="J23" s="85">
        <v>10</v>
      </c>
      <c r="K23" s="85" t="s">
        <v>9</v>
      </c>
      <c r="L23" s="86"/>
      <c r="M23" s="85"/>
      <c r="N23" s="75"/>
      <c r="O23" s="75"/>
      <c r="P23" s="75"/>
      <c r="Q23" s="75"/>
      <c r="R23" s="75"/>
      <c r="S23" s="11"/>
      <c r="T23" s="76"/>
    </row>
    <row r="24" spans="1:20" s="2" customFormat="1" ht="30.6" customHeight="1">
      <c r="A24" s="70" t="str">
        <f>'S1 Maquette'!B24</f>
        <v>Participation à des séminaires CREATES (SFRI)</v>
      </c>
      <c r="B24" s="71" t="str">
        <f>'S1 Maquette'!C24</f>
        <v>ECUE</v>
      </c>
      <c r="C24" s="72"/>
      <c r="D24" s="84"/>
      <c r="E24" s="84" t="s">
        <v>334</v>
      </c>
      <c r="F24" s="84" t="s">
        <v>333</v>
      </c>
      <c r="G24" s="85"/>
      <c r="H24" s="85" t="s">
        <v>334</v>
      </c>
      <c r="I24" s="85"/>
      <c r="J24" s="85"/>
      <c r="K24" s="85"/>
      <c r="L24" s="85"/>
      <c r="M24" s="85"/>
      <c r="N24" s="75"/>
      <c r="O24" s="75"/>
      <c r="P24" s="75"/>
      <c r="Q24" s="75"/>
      <c r="R24" s="75"/>
      <c r="S24" s="11"/>
      <c r="T24" s="76"/>
    </row>
    <row r="25" spans="1:20" s="69" customFormat="1" ht="30.6" customHeight="1">
      <c r="A25" s="61" t="str">
        <f>'S1 Maquette'!B25</f>
        <v>UE 2 : Théorie de la communication numérique</v>
      </c>
      <c r="B25" s="62" t="str">
        <f>'S1 Maquette'!C25</f>
        <v>UE</v>
      </c>
      <c r="C25" s="63"/>
      <c r="D25" s="64">
        <v>1</v>
      </c>
      <c r="E25" s="64" t="s">
        <v>333</v>
      </c>
      <c r="F25" s="64" t="s">
        <v>333</v>
      </c>
      <c r="G25" s="65" t="s">
        <v>333</v>
      </c>
      <c r="H25" s="65" t="s">
        <v>333</v>
      </c>
      <c r="I25" s="65" t="s">
        <v>334</v>
      </c>
      <c r="J25" s="66"/>
      <c r="K25" s="65"/>
      <c r="L25" s="67"/>
      <c r="M25" s="67"/>
      <c r="N25" s="67"/>
      <c r="O25" s="67"/>
      <c r="P25" s="67"/>
      <c r="Q25" s="67"/>
      <c r="R25" s="67"/>
      <c r="S25" s="56"/>
      <c r="T25" s="68"/>
    </row>
    <row r="26" spans="1:20" s="2" customFormat="1" ht="30.6" customHeight="1">
      <c r="A26" s="70" t="str">
        <f>'S1 Maquette'!B26</f>
        <v>Dispositifs numériques et usages</v>
      </c>
      <c r="B26" s="71" t="str">
        <f>'S1 Maquette'!C26</f>
        <v>ECUE</v>
      </c>
      <c r="C26" s="72"/>
      <c r="D26" s="73">
        <v>1</v>
      </c>
      <c r="E26" s="73" t="s">
        <v>333</v>
      </c>
      <c r="F26" s="73" t="s">
        <v>333</v>
      </c>
      <c r="G26" s="74" t="s">
        <v>334</v>
      </c>
      <c r="H26" s="74" t="s">
        <v>334</v>
      </c>
      <c r="I26" s="74" t="s">
        <v>333</v>
      </c>
      <c r="J26" s="85">
        <v>10</v>
      </c>
      <c r="K26" s="74" t="s">
        <v>9</v>
      </c>
      <c r="L26" s="75"/>
      <c r="M26" s="85"/>
      <c r="N26" s="75"/>
      <c r="O26" s="75"/>
      <c r="P26" s="75"/>
      <c r="Q26" s="75"/>
      <c r="R26" s="75"/>
      <c r="S26" s="11"/>
      <c r="T26" s="76"/>
    </row>
    <row r="27" spans="1:20" s="2" customFormat="1" ht="30.6" customHeight="1">
      <c r="A27" s="70" t="str">
        <f>'S1 Maquette'!B27</f>
        <v>Transition numérique et environnementale</v>
      </c>
      <c r="B27" s="71" t="str">
        <f>'S1 Maquette'!C27</f>
        <v>ECUE</v>
      </c>
      <c r="C27" s="72"/>
      <c r="D27" s="73">
        <v>1</v>
      </c>
      <c r="E27" s="73" t="s">
        <v>333</v>
      </c>
      <c r="F27" s="73" t="s">
        <v>333</v>
      </c>
      <c r="G27" s="74" t="s">
        <v>334</v>
      </c>
      <c r="H27" s="74" t="s">
        <v>334</v>
      </c>
      <c r="I27" s="74" t="s">
        <v>333</v>
      </c>
      <c r="J27" s="85">
        <v>10</v>
      </c>
      <c r="K27" s="74" t="s">
        <v>9</v>
      </c>
      <c r="L27" s="75"/>
      <c r="M27" s="85"/>
      <c r="N27" s="75"/>
      <c r="O27" s="75"/>
      <c r="P27" s="75"/>
      <c r="Q27" s="75"/>
      <c r="R27" s="75"/>
      <c r="S27" s="11"/>
      <c r="T27" s="76"/>
    </row>
    <row r="28" spans="1:20" s="2" customFormat="1" ht="30.6" customHeight="1">
      <c r="A28" s="70" t="str">
        <f>'S1 Maquette'!B28</f>
        <v>Immersivité et réalité étendu</v>
      </c>
      <c r="B28" s="71" t="str">
        <f>'S1 Maquette'!C28</f>
        <v>ECUE</v>
      </c>
      <c r="C28" s="72"/>
      <c r="D28" s="73">
        <v>2</v>
      </c>
      <c r="E28" s="73" t="s">
        <v>333</v>
      </c>
      <c r="F28" s="73" t="s">
        <v>333</v>
      </c>
      <c r="G28" s="74" t="s">
        <v>334</v>
      </c>
      <c r="H28" s="74" t="s">
        <v>334</v>
      </c>
      <c r="I28" s="74" t="s">
        <v>333</v>
      </c>
      <c r="J28" s="85">
        <v>10</v>
      </c>
      <c r="K28" s="74" t="s">
        <v>9</v>
      </c>
      <c r="L28" s="75"/>
      <c r="M28" s="85"/>
      <c r="N28" s="75"/>
      <c r="O28" s="75"/>
      <c r="P28" s="75"/>
      <c r="Q28" s="75"/>
      <c r="R28" s="75"/>
      <c r="S28" s="11"/>
      <c r="T28" s="76"/>
    </row>
    <row r="29" spans="1:20" s="69" customFormat="1" ht="30.6" customHeight="1">
      <c r="A29" s="61" t="str">
        <f>'S1 Maquette'!B29</f>
        <v>UE 3 : Méthodes numériques</v>
      </c>
      <c r="B29" s="62" t="str">
        <f>'S1 Maquette'!C29</f>
        <v>UE</v>
      </c>
      <c r="C29" s="63"/>
      <c r="D29" s="64">
        <v>1</v>
      </c>
      <c r="E29" s="64" t="s">
        <v>333</v>
      </c>
      <c r="F29" s="64" t="s">
        <v>333</v>
      </c>
      <c r="G29" s="65" t="s">
        <v>333</v>
      </c>
      <c r="H29" s="65" t="s">
        <v>333</v>
      </c>
      <c r="I29" s="65" t="s">
        <v>334</v>
      </c>
      <c r="J29" s="66"/>
      <c r="K29" s="65"/>
      <c r="L29" s="67"/>
      <c r="M29" s="67"/>
      <c r="N29" s="67"/>
      <c r="O29" s="67"/>
      <c r="P29" s="67"/>
      <c r="Q29" s="67"/>
      <c r="R29" s="67"/>
      <c r="S29" s="56"/>
      <c r="T29" s="68"/>
    </row>
    <row r="30" spans="1:20" s="2" customFormat="1" ht="30.6" customHeight="1">
      <c r="A30" s="70" t="str">
        <f>'S1 Maquette'!B30</f>
        <v>Recherche documentaire</v>
      </c>
      <c r="B30" s="71" t="str">
        <f>'S1 Maquette'!C30</f>
        <v>ECUE</v>
      </c>
      <c r="C30" s="72"/>
      <c r="D30" s="73">
        <v>1</v>
      </c>
      <c r="E30" s="73" t="s">
        <v>333</v>
      </c>
      <c r="F30" s="73" t="s">
        <v>333</v>
      </c>
      <c r="G30" s="74" t="s">
        <v>334</v>
      </c>
      <c r="H30" s="74" t="s">
        <v>334</v>
      </c>
      <c r="I30" s="74" t="s">
        <v>333</v>
      </c>
      <c r="J30" s="85">
        <v>10</v>
      </c>
      <c r="K30" s="74" t="s">
        <v>9</v>
      </c>
      <c r="L30" s="75"/>
      <c r="M30" s="85"/>
      <c r="N30" s="75"/>
      <c r="O30" s="75"/>
      <c r="P30" s="75"/>
      <c r="Q30" s="75"/>
      <c r="R30" s="75"/>
      <c r="S30" s="11"/>
      <c r="T30" s="76"/>
    </row>
    <row r="31" spans="1:20" s="2" customFormat="1" ht="30.6" customHeight="1">
      <c r="A31" s="70" t="str">
        <f>'S1 Maquette'!B31</f>
        <v>Initiation au codage informatique 1</v>
      </c>
      <c r="B31" s="71" t="str">
        <f>'S1 Maquette'!C31</f>
        <v>ECUE</v>
      </c>
      <c r="C31" s="72"/>
      <c r="D31" s="73">
        <v>1</v>
      </c>
      <c r="E31" s="73" t="s">
        <v>333</v>
      </c>
      <c r="F31" s="73" t="s">
        <v>333</v>
      </c>
      <c r="G31" s="74" t="s">
        <v>334</v>
      </c>
      <c r="H31" s="74" t="s">
        <v>334</v>
      </c>
      <c r="I31" s="74" t="s">
        <v>333</v>
      </c>
      <c r="J31" s="85">
        <v>10</v>
      </c>
      <c r="K31" s="74" t="s">
        <v>9</v>
      </c>
      <c r="L31" s="75"/>
      <c r="M31" s="85"/>
      <c r="N31" s="75"/>
      <c r="O31" s="75"/>
      <c r="P31" s="75"/>
      <c r="Q31" s="75"/>
      <c r="R31" s="75"/>
      <c r="S31" s="11"/>
      <c r="T31" s="76"/>
    </row>
    <row r="32" spans="1:20" s="2" customFormat="1" ht="30.6" customHeight="1">
      <c r="A32" s="70" t="str">
        <f>'S1 Maquette'!B32</f>
        <v>Ecriture Web collaborative</v>
      </c>
      <c r="B32" s="71" t="str">
        <f>'S1 Maquette'!C32</f>
        <v>ECUE</v>
      </c>
      <c r="C32" s="72"/>
      <c r="D32" s="73">
        <v>1</v>
      </c>
      <c r="E32" s="73" t="s">
        <v>333</v>
      </c>
      <c r="F32" s="73" t="s">
        <v>333</v>
      </c>
      <c r="G32" s="74" t="s">
        <v>334</v>
      </c>
      <c r="H32" s="74" t="s">
        <v>334</v>
      </c>
      <c r="I32" s="74" t="s">
        <v>333</v>
      </c>
      <c r="J32" s="85">
        <v>10</v>
      </c>
      <c r="K32" s="74" t="s">
        <v>9</v>
      </c>
      <c r="L32" s="75"/>
      <c r="M32" s="85"/>
      <c r="N32" s="75"/>
      <c r="O32" s="75"/>
      <c r="P32" s="75"/>
      <c r="Q32" s="75"/>
      <c r="R32" s="75"/>
      <c r="S32" s="11"/>
      <c r="T32" s="76"/>
    </row>
    <row r="33" spans="1:20" s="69" customFormat="1" ht="30.6" customHeight="1">
      <c r="A33" s="61" t="str">
        <f>'S1 Maquette'!B33</f>
        <v>UE4 : Pratiques de la communication numérique</v>
      </c>
      <c r="B33" s="62" t="str">
        <f>'S1 Maquette'!C33</f>
        <v>UE</v>
      </c>
      <c r="C33" s="63"/>
      <c r="D33" s="64">
        <v>1</v>
      </c>
      <c r="E33" s="64" t="s">
        <v>333</v>
      </c>
      <c r="F33" s="64" t="s">
        <v>333</v>
      </c>
      <c r="G33" s="65" t="s">
        <v>333</v>
      </c>
      <c r="H33" s="65" t="s">
        <v>333</v>
      </c>
      <c r="I33" s="65" t="s">
        <v>334</v>
      </c>
      <c r="J33" s="66"/>
      <c r="K33" s="65"/>
      <c r="L33" s="67"/>
      <c r="M33" s="67"/>
      <c r="N33" s="67"/>
      <c r="O33" s="67"/>
      <c r="P33" s="67"/>
      <c r="Q33" s="67"/>
      <c r="R33" s="67"/>
      <c r="S33" s="56"/>
      <c r="T33" s="68"/>
    </row>
    <row r="34" spans="1:20" s="2" customFormat="1" ht="30.6" customHeight="1">
      <c r="A34" s="70" t="str">
        <f>'S1 Maquette'!B34</f>
        <v>Création, culture et innovation</v>
      </c>
      <c r="B34" s="71" t="str">
        <f>'S1 Maquette'!C34</f>
        <v>ECUE</v>
      </c>
      <c r="C34" s="72"/>
      <c r="D34" s="73">
        <v>1</v>
      </c>
      <c r="E34" s="73" t="s">
        <v>333</v>
      </c>
      <c r="F34" s="73" t="s">
        <v>333</v>
      </c>
      <c r="G34" s="74" t="s">
        <v>334</v>
      </c>
      <c r="H34" s="74" t="s">
        <v>334</v>
      </c>
      <c r="I34" s="74" t="s">
        <v>333</v>
      </c>
      <c r="J34" s="85">
        <v>10</v>
      </c>
      <c r="K34" s="74" t="s">
        <v>9</v>
      </c>
      <c r="L34" s="75"/>
      <c r="M34" s="85"/>
      <c r="N34" s="75"/>
      <c r="O34" s="75"/>
      <c r="P34" s="75"/>
      <c r="Q34" s="75"/>
      <c r="R34" s="75"/>
      <c r="S34" s="11"/>
      <c r="T34" s="76"/>
    </row>
    <row r="35" spans="1:20" s="2" customFormat="1" ht="30.6" customHeight="1">
      <c r="A35" s="70" t="str">
        <f>'S1 Maquette'!B35</f>
        <v>Cultures visuelles et industries médiatiques</v>
      </c>
      <c r="B35" s="71" t="str">
        <f>'S1 Maquette'!C35</f>
        <v>ECUE</v>
      </c>
      <c r="C35" s="72"/>
      <c r="D35" s="73">
        <v>1</v>
      </c>
      <c r="E35" s="73" t="s">
        <v>333</v>
      </c>
      <c r="F35" s="73" t="s">
        <v>333</v>
      </c>
      <c r="G35" s="74" t="s">
        <v>334</v>
      </c>
      <c r="H35" s="74" t="s">
        <v>334</v>
      </c>
      <c r="I35" s="74" t="s">
        <v>333</v>
      </c>
      <c r="J35" s="85">
        <v>10</v>
      </c>
      <c r="K35" s="74" t="s">
        <v>9</v>
      </c>
      <c r="L35" s="75"/>
      <c r="M35" s="85"/>
      <c r="N35" s="75"/>
      <c r="O35" s="75"/>
      <c r="P35" s="75"/>
      <c r="Q35" s="75"/>
      <c r="R35" s="75"/>
      <c r="S35" s="11"/>
      <c r="T35" s="76"/>
    </row>
    <row r="36" spans="1:20" s="69" customFormat="1" ht="30.6" customHeight="1">
      <c r="A36" s="61" t="str">
        <f>'S1 Maquette'!B36</f>
        <v>UE 5 : PPR</v>
      </c>
      <c r="B36" s="62" t="str">
        <f>'S1 Maquette'!C36</f>
        <v>UE</v>
      </c>
      <c r="C36" s="63"/>
      <c r="D36" s="64">
        <v>6</v>
      </c>
      <c r="E36" s="64" t="s">
        <v>333</v>
      </c>
      <c r="F36" s="64" t="s">
        <v>333</v>
      </c>
      <c r="G36" s="65" t="s">
        <v>333</v>
      </c>
      <c r="H36" s="65" t="s">
        <v>333</v>
      </c>
      <c r="I36" s="65" t="s">
        <v>334</v>
      </c>
      <c r="J36" s="66"/>
      <c r="K36" s="65"/>
      <c r="L36" s="67"/>
      <c r="M36" s="67"/>
      <c r="N36" s="67"/>
      <c r="O36" s="67"/>
      <c r="P36" s="67"/>
      <c r="Q36" s="67"/>
      <c r="R36" s="67"/>
      <c r="S36" s="56"/>
      <c r="T36" s="68"/>
    </row>
    <row r="37" spans="1:20" s="2" customFormat="1" ht="30.6" customHeight="1">
      <c r="A37" s="70" t="str">
        <f>'S1 Maquette'!B37</f>
        <v>Méthodologie de recherche en SIC</v>
      </c>
      <c r="B37" s="71" t="str">
        <f>'S1 Maquette'!C37</f>
        <v>ECUE</v>
      </c>
      <c r="C37" s="72"/>
      <c r="D37" s="73">
        <v>1</v>
      </c>
      <c r="E37" s="73" t="s">
        <v>333</v>
      </c>
      <c r="F37" s="73" t="s">
        <v>333</v>
      </c>
      <c r="G37" s="74" t="s">
        <v>334</v>
      </c>
      <c r="H37" s="74" t="s">
        <v>334</v>
      </c>
      <c r="I37" s="74" t="s">
        <v>333</v>
      </c>
      <c r="J37" s="85">
        <v>10</v>
      </c>
      <c r="K37" s="74" t="s">
        <v>9</v>
      </c>
      <c r="L37" s="75"/>
      <c r="M37" s="85"/>
      <c r="N37" s="75"/>
      <c r="O37" s="75"/>
      <c r="P37" s="75"/>
      <c r="Q37" s="75"/>
      <c r="R37" s="75"/>
      <c r="S37" s="11"/>
      <c r="T37" s="76"/>
    </row>
    <row r="38" spans="1:20" s="2" customFormat="1" ht="30.6" customHeight="1">
      <c r="A38" s="70" t="str">
        <f>'S1 Maquette'!B38</f>
        <v>Séminaires de recherche</v>
      </c>
      <c r="B38" s="71" t="str">
        <f>'S1 Maquette'!C38</f>
        <v>ECUE</v>
      </c>
      <c r="C38" s="72"/>
      <c r="D38" s="59">
        <v>1</v>
      </c>
      <c r="E38" s="59" t="s">
        <v>333</v>
      </c>
      <c r="F38" s="59" t="s">
        <v>333</v>
      </c>
      <c r="G38" s="77" t="s">
        <v>334</v>
      </c>
      <c r="H38" s="77" t="s">
        <v>334</v>
      </c>
      <c r="I38" s="77" t="s">
        <v>333</v>
      </c>
      <c r="J38" s="85">
        <v>10</v>
      </c>
      <c r="K38" s="85" t="s">
        <v>18</v>
      </c>
      <c r="L38" s="75"/>
      <c r="M38" s="75"/>
      <c r="N38" s="75"/>
      <c r="O38" s="75"/>
      <c r="P38" s="75"/>
      <c r="Q38" s="75"/>
      <c r="R38" s="75"/>
      <c r="S38" s="11"/>
      <c r="T38" s="76"/>
    </row>
    <row r="39" spans="1:20" s="69" customFormat="1" ht="30.6" customHeight="1">
      <c r="A39" s="61" t="str">
        <f>'S1 Maquette'!B39</f>
        <v>UE 6 : Mineure</v>
      </c>
      <c r="B39" s="62" t="str">
        <f>'S1 Maquette'!C39</f>
        <v>UE</v>
      </c>
      <c r="C39" s="63"/>
      <c r="D39" s="64">
        <v>1</v>
      </c>
      <c r="E39" s="64" t="s">
        <v>333</v>
      </c>
      <c r="F39" s="64" t="s">
        <v>333</v>
      </c>
      <c r="G39" s="65" t="s">
        <v>333</v>
      </c>
      <c r="H39" s="65" t="s">
        <v>333</v>
      </c>
      <c r="I39" s="65" t="s">
        <v>334</v>
      </c>
      <c r="J39" s="66"/>
      <c r="K39" s="65"/>
      <c r="L39" s="67"/>
      <c r="M39" s="67"/>
      <c r="N39" s="67"/>
      <c r="O39" s="67"/>
      <c r="P39" s="67"/>
      <c r="Q39" s="67"/>
      <c r="R39" s="67"/>
      <c r="S39" s="56"/>
      <c r="T39" s="68"/>
    </row>
    <row r="40" spans="1:20" ht="30.6" customHeight="1">
      <c r="A40" s="47">
        <f>'S1 Maquette'!B40</f>
        <v>0</v>
      </c>
      <c r="B40" s="47">
        <f>'S1 Maquette'!C40</f>
        <v>0</v>
      </c>
      <c r="C40" s="46"/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>
      <c r="A41" s="47">
        <f>'S1 Maquette'!B41</f>
        <v>0</v>
      </c>
      <c r="B41" s="47">
        <f>'S1 Maquette'!C41</f>
        <v>0</v>
      </c>
      <c r="C41" s="46"/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>
      <c r="A42" s="47">
        <f>'S1 Maquette'!B42</f>
        <v>0</v>
      </c>
      <c r="B42" s="47">
        <f>'S1 Maquette'!C42</f>
        <v>0</v>
      </c>
      <c r="C42" s="46"/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>
        <f>'S1 Maquette'!B43</f>
        <v>0</v>
      </c>
      <c r="B43" s="47">
        <f>'S1 Maquette'!C43</f>
        <v>0</v>
      </c>
      <c r="C43" s="46"/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145" priority="9">
      <formula>$C1="Parcours Pédagogique"</formula>
    </cfRule>
    <cfRule type="expression" dxfId="144" priority="10">
      <formula>$C1="BLOC"</formula>
    </cfRule>
    <cfRule type="expression" dxfId="143" priority="11">
      <formula>$C1="OPTION"</formula>
    </cfRule>
  </conditionalFormatting>
  <conditionalFormatting sqref="A18:T18 L25:S25 L26:L28 L29:S29 L30:L32 L33:S33 L34:L35 L36:S36 L37:L38 M38 L39:S39 A40:S300 N19:S24 N26:S28 N30:S32 N34:S35 N37:S38 A19:C39">
    <cfRule type="expression" dxfId="142" priority="22">
      <formula>$C18="Modification MCC"</formula>
    </cfRule>
  </conditionalFormatting>
  <conditionalFormatting sqref="A18:T18 N19:S24 A19:C39 L25:S25 L26:L28 N26:S28 L29:S29 L30:L32 N30:S32 L33:S33 L34:L35 N34:S35 L36:S36 L37:L38 N37:S38 M38 L39:S39 A40:S300">
    <cfRule type="expression" dxfId="141" priority="23">
      <formula>$C18="Modification"</formula>
    </cfRule>
    <cfRule type="expression" dxfId="140" priority="28">
      <formula>$C18="Création"</formula>
    </cfRule>
    <cfRule type="expression" dxfId="139" priority="30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38" priority="15">
      <formula>$D1="Modification"</formula>
    </cfRule>
    <cfRule type="expression" dxfId="137" priority="20">
      <formula>$D1="Création"</formula>
    </cfRule>
    <cfRule type="expression" dxfId="136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35" priority="14">
      <formula>$D1="Modification MCC"</formula>
    </cfRule>
  </conditionalFormatting>
  <conditionalFormatting sqref="J1:J18 J40:J999">
    <cfRule type="expression" dxfId="134" priority="4">
      <formula>$I1="NON"</formula>
    </cfRule>
  </conditionalFormatting>
  <conditionalFormatting sqref="L18 L25:L300 M38">
    <cfRule type="expression" dxfId="133" priority="13">
      <formula>$K18="CCI (CC Intégral)"</formula>
    </cfRule>
  </conditionalFormatting>
  <conditionalFormatting sqref="L18 L25:L300">
    <cfRule type="expression" dxfId="132" priority="12">
      <formula>$K18="CT (Contrôle terminal)"</formula>
    </cfRule>
  </conditionalFormatting>
  <conditionalFormatting sqref="M1:M18 M25 M29 M33 M36 M38:M999">
    <cfRule type="expression" dxfId="131" priority="8">
      <formula>$K1="CT (Contrôle terminal)"</formula>
    </cfRule>
  </conditionalFormatting>
  <conditionalFormatting sqref="N1:O999">
    <cfRule type="expression" dxfId="130" priority="3">
      <formula>$K1="CCI (CC Intégral)"</formula>
    </cfRule>
  </conditionalFormatting>
  <conditionalFormatting sqref="P19:S300">
    <cfRule type="expression" dxfId="129" priority="5">
      <formula>$H$15="Session Unique"</formula>
    </cfRule>
  </conditionalFormatting>
  <conditionalFormatting sqref="Q1:R999">
    <cfRule type="expression" dxfId="128" priority="1">
      <formula>$P1="Autres"</formula>
    </cfRule>
  </conditionalFormatting>
  <conditionalFormatting sqref="S1:S999 T18">
    <cfRule type="expression" dxfId="127" priority="2">
      <formula>$P1="CT (Contrôle terminal)"</formula>
    </cfRule>
  </conditionalFormatting>
  <dataValidations disablePrompts="1" count="6">
    <dataValidation type="list" allowBlank="1" showInputMessage="1" showErrorMessage="1" sqref="E40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40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="55" zoomScaleNormal="55" workbookViewId="0">
      <selection activeCell="H13" sqref="H13:I1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hidden="1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33" t="s">
        <v>261</v>
      </c>
      <c r="B7" s="127" t="str">
        <f>'Fiche Générale'!B2</f>
        <v>CREATES</v>
      </c>
      <c r="C7" s="133" t="s">
        <v>262</v>
      </c>
      <c r="D7" s="133"/>
      <c r="E7" s="139" t="str">
        <f>'Fiche Générale'!B3</f>
        <v>Information, communication</v>
      </c>
      <c r="F7" s="127"/>
      <c r="G7" s="133" t="s">
        <v>263</v>
      </c>
      <c r="H7" s="130" t="str">
        <f>'Fiche Générale'!B4</f>
        <v>HMIDI</v>
      </c>
      <c r="I7" s="130"/>
      <c r="J7" s="130"/>
    </row>
    <row r="8" spans="1:10" ht="18" customHeight="1">
      <c r="A8" s="133"/>
      <c r="B8" s="128"/>
      <c r="C8" s="133"/>
      <c r="D8" s="133"/>
      <c r="E8" s="140"/>
      <c r="F8" s="128"/>
      <c r="G8" s="133"/>
      <c r="H8" s="130"/>
      <c r="I8" s="130"/>
      <c r="J8" s="130"/>
    </row>
    <row r="9" spans="1:10" ht="18" customHeight="1">
      <c r="A9" s="133"/>
      <c r="B9" s="128"/>
      <c r="C9" s="133"/>
      <c r="D9" s="133"/>
      <c r="E9" s="141"/>
      <c r="F9" s="129"/>
      <c r="G9" s="133"/>
      <c r="H9" s="130"/>
      <c r="I9" s="130"/>
      <c r="J9" s="130"/>
    </row>
    <row r="10" spans="1:10" ht="18" customHeight="1">
      <c r="A10" s="133"/>
      <c r="B10" s="128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3"/>
      <c r="J10" s="144"/>
    </row>
    <row r="11" spans="1:10" ht="18" customHeight="1">
      <c r="A11" s="133"/>
      <c r="B11" s="129"/>
      <c r="C11" s="138"/>
      <c r="D11" s="138"/>
      <c r="E11" s="145"/>
      <c r="F11" s="146"/>
      <c r="G11" s="146"/>
      <c r="H11" s="146"/>
      <c r="I11" s="146"/>
      <c r="J11" s="147"/>
    </row>
    <row r="13" spans="1:10">
      <c r="A13" s="132" t="s">
        <v>265</v>
      </c>
      <c r="B13" s="96" t="str">
        <f>'S1 Maquette'!B13:B14</f>
        <v xml:space="preserve">1ère année </v>
      </c>
      <c r="C13" s="132" t="s">
        <v>267</v>
      </c>
      <c r="D13" s="132"/>
      <c r="E13" s="154">
        <f>'S1 Maquette'!E13:F14</f>
        <v>0</v>
      </c>
      <c r="F13" s="154"/>
      <c r="G13" s="159" t="s">
        <v>268</v>
      </c>
      <c r="H13" s="93"/>
      <c r="I13" s="93"/>
    </row>
    <row r="14" spans="1:10">
      <c r="A14" s="132"/>
      <c r="B14" s="99"/>
      <c r="C14" s="132"/>
      <c r="D14" s="132"/>
      <c r="E14" s="154"/>
      <c r="F14" s="154"/>
      <c r="G14" s="161"/>
      <c r="H14" s="93"/>
      <c r="I14" s="93"/>
    </row>
    <row r="15" spans="1:10">
      <c r="A15" s="132" t="s">
        <v>269</v>
      </c>
      <c r="B15" s="96" t="s">
        <v>225</v>
      </c>
      <c r="C15" s="134" t="s">
        <v>270</v>
      </c>
      <c r="D15" s="135"/>
      <c r="E15" s="132"/>
      <c r="F15" s="132"/>
      <c r="G15" s="159" t="s">
        <v>271</v>
      </c>
      <c r="H15" s="93"/>
      <c r="I15" s="93"/>
    </row>
    <row r="16" spans="1:10">
      <c r="A16" s="132"/>
      <c r="B16" s="99"/>
      <c r="C16" s="136"/>
      <c r="D16" s="137"/>
      <c r="E16" s="132"/>
      <c r="F16" s="132"/>
      <c r="G16" s="161"/>
      <c r="H16" s="93"/>
      <c r="I16" s="9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s="18" customFormat="1" ht="43.35" customHeight="1">
      <c r="A19" s="54"/>
      <c r="B19" s="55" t="s">
        <v>335</v>
      </c>
      <c r="C19" s="56" t="s">
        <v>12</v>
      </c>
      <c r="D19" s="56">
        <v>6</v>
      </c>
      <c r="E19" s="57"/>
      <c r="F19" s="57"/>
      <c r="G19" s="57"/>
      <c r="H19" s="56"/>
      <c r="I19" s="56"/>
      <c r="J19" s="56"/>
      <c r="K19" s="56"/>
      <c r="L19" s="56"/>
      <c r="M19" s="56"/>
      <c r="N19" s="57"/>
      <c r="O19" s="57" t="s">
        <v>336</v>
      </c>
    </row>
    <row r="20" spans="1:15" s="18" customFormat="1" ht="43.35" customHeight="1">
      <c r="A20" s="25"/>
      <c r="B20" s="5" t="s">
        <v>337</v>
      </c>
      <c r="C20" s="7" t="s">
        <v>21</v>
      </c>
      <c r="D20" s="7"/>
      <c r="E20" s="5" t="s">
        <v>15</v>
      </c>
      <c r="F20" s="5"/>
      <c r="G20" s="5"/>
      <c r="H20" s="7" t="s">
        <v>213</v>
      </c>
      <c r="I20" s="7">
        <v>18</v>
      </c>
      <c r="J20" s="7"/>
      <c r="K20" s="7"/>
      <c r="L20" s="7"/>
      <c r="M20" s="7" t="s">
        <v>13</v>
      </c>
      <c r="N20" s="5" t="s">
        <v>284</v>
      </c>
      <c r="O20" s="5"/>
    </row>
    <row r="21" spans="1:15" s="18" customFormat="1" ht="43.35" customHeight="1">
      <c r="A21" s="25"/>
      <c r="B21" s="5" t="s">
        <v>338</v>
      </c>
      <c r="C21" s="7" t="s">
        <v>21</v>
      </c>
      <c r="D21" s="7"/>
      <c r="E21" s="5" t="s">
        <v>15</v>
      </c>
      <c r="F21" s="5"/>
      <c r="G21" s="5"/>
      <c r="H21" s="7" t="s">
        <v>213</v>
      </c>
      <c r="I21" s="7">
        <v>18</v>
      </c>
      <c r="J21" s="7"/>
      <c r="K21" s="7"/>
      <c r="L21" s="7"/>
      <c r="M21" s="7" t="s">
        <v>22</v>
      </c>
      <c r="N21" s="5" t="s">
        <v>282</v>
      </c>
      <c r="O21" s="5"/>
    </row>
    <row r="22" spans="1:15" s="18" customFormat="1" ht="43.35" customHeight="1">
      <c r="A22" s="25"/>
      <c r="B22" s="29" t="s">
        <v>339</v>
      </c>
      <c r="C22" s="7" t="s">
        <v>21</v>
      </c>
      <c r="D22" s="7"/>
      <c r="E22" s="5" t="s">
        <v>15</v>
      </c>
      <c r="F22" s="5"/>
      <c r="G22" s="5"/>
      <c r="H22" s="7" t="s">
        <v>213</v>
      </c>
      <c r="I22" s="7">
        <v>18</v>
      </c>
      <c r="J22" s="7"/>
      <c r="K22" s="7"/>
      <c r="L22" s="7"/>
      <c r="M22" s="7" t="s">
        <v>22</v>
      </c>
      <c r="N22" s="5" t="s">
        <v>286</v>
      </c>
      <c r="O22" s="5"/>
    </row>
    <row r="23" spans="1:15" ht="43.35" customHeight="1">
      <c r="A23" s="24"/>
      <c r="B23" s="28" t="s">
        <v>340</v>
      </c>
      <c r="C23" s="11" t="s">
        <v>21</v>
      </c>
      <c r="D23" s="11"/>
      <c r="E23" s="6" t="s">
        <v>15</v>
      </c>
      <c r="F23" s="6"/>
      <c r="G23" s="6"/>
      <c r="H23" s="7" t="s">
        <v>213</v>
      </c>
      <c r="I23" s="7">
        <v>18</v>
      </c>
      <c r="J23" s="7"/>
      <c r="K23" s="7"/>
      <c r="L23" s="11"/>
      <c r="M23" s="11" t="s">
        <v>22</v>
      </c>
      <c r="N23" s="6" t="s">
        <v>341</v>
      </c>
      <c r="O23" s="6"/>
    </row>
    <row r="24" spans="1:15" ht="43.35" customHeight="1">
      <c r="A24" s="25"/>
      <c r="B24" s="29" t="s">
        <v>342</v>
      </c>
      <c r="C24" s="7" t="s">
        <v>21</v>
      </c>
      <c r="D24" s="7"/>
      <c r="E24" s="5" t="s">
        <v>15</v>
      </c>
      <c r="F24" s="5"/>
      <c r="G24" s="5"/>
      <c r="H24" s="7" t="s">
        <v>191</v>
      </c>
      <c r="I24" s="7">
        <v>24</v>
      </c>
      <c r="J24" s="7"/>
      <c r="K24" s="7"/>
      <c r="L24" s="7"/>
      <c r="M24" s="7" t="s">
        <v>22</v>
      </c>
      <c r="N24" s="5" t="s">
        <v>343</v>
      </c>
      <c r="O24" s="5"/>
    </row>
    <row r="25" spans="1:15" ht="43.35" customHeight="1">
      <c r="A25" s="54"/>
      <c r="B25" s="58" t="s">
        <v>344</v>
      </c>
      <c r="C25" s="56" t="s">
        <v>12</v>
      </c>
      <c r="D25" s="56">
        <v>6</v>
      </c>
      <c r="E25" s="57" t="s">
        <v>15</v>
      </c>
      <c r="F25" s="57"/>
      <c r="G25" s="57"/>
      <c r="H25" s="56"/>
      <c r="I25" s="56"/>
      <c r="J25" s="56"/>
      <c r="K25" s="56"/>
      <c r="L25" s="56"/>
      <c r="M25" s="56"/>
      <c r="N25" s="57"/>
      <c r="O25" s="57"/>
    </row>
    <row r="26" spans="1:15" ht="43.35" customHeight="1">
      <c r="A26" s="25"/>
      <c r="B26" s="29" t="s">
        <v>345</v>
      </c>
      <c r="C26" s="7" t="s">
        <v>21</v>
      </c>
      <c r="D26" s="7"/>
      <c r="E26" s="5" t="s">
        <v>15</v>
      </c>
      <c r="F26" s="5"/>
      <c r="G26" s="5"/>
      <c r="H26" s="7" t="s">
        <v>213</v>
      </c>
      <c r="I26" s="7"/>
      <c r="J26" s="7">
        <v>18</v>
      </c>
      <c r="K26" s="7"/>
      <c r="L26" s="7"/>
      <c r="M26" s="7" t="s">
        <v>22</v>
      </c>
      <c r="N26" s="5" t="s">
        <v>346</v>
      </c>
      <c r="O26" s="5"/>
    </row>
    <row r="27" spans="1:15" ht="43.35" customHeight="1">
      <c r="A27" s="25"/>
      <c r="B27" s="29" t="s">
        <v>347</v>
      </c>
      <c r="C27" s="7" t="s">
        <v>21</v>
      </c>
      <c r="D27" s="7"/>
      <c r="E27" s="5" t="s">
        <v>15</v>
      </c>
      <c r="F27" s="5"/>
      <c r="G27" s="5"/>
      <c r="H27" s="7" t="s">
        <v>213</v>
      </c>
      <c r="I27" s="16"/>
      <c r="J27" s="7">
        <v>18</v>
      </c>
      <c r="K27" s="7"/>
      <c r="L27" s="7"/>
      <c r="M27" s="7" t="s">
        <v>13</v>
      </c>
      <c r="N27" s="5"/>
      <c r="O27" s="5"/>
    </row>
    <row r="28" spans="1:15" ht="43.35" customHeight="1">
      <c r="A28" s="25"/>
      <c r="B28" s="29" t="s">
        <v>348</v>
      </c>
      <c r="C28" s="7" t="s">
        <v>21</v>
      </c>
      <c r="D28" s="7"/>
      <c r="E28" s="5" t="s">
        <v>15</v>
      </c>
      <c r="F28" s="5"/>
      <c r="G28" s="5"/>
      <c r="H28" s="7" t="s">
        <v>213</v>
      </c>
      <c r="I28" s="7"/>
      <c r="J28" s="7">
        <v>18</v>
      </c>
      <c r="K28" s="7"/>
      <c r="L28" s="7"/>
      <c r="M28" s="7" t="s">
        <v>13</v>
      </c>
      <c r="N28" s="5"/>
      <c r="O28" s="5"/>
    </row>
    <row r="29" spans="1:15" ht="43.35" customHeight="1">
      <c r="A29" s="54"/>
      <c r="B29" s="58" t="s">
        <v>349</v>
      </c>
      <c r="C29" s="56" t="s">
        <v>12</v>
      </c>
      <c r="D29" s="56">
        <v>6</v>
      </c>
      <c r="E29" s="57" t="s">
        <v>15</v>
      </c>
      <c r="F29" s="57"/>
      <c r="G29" s="57"/>
      <c r="H29" s="56"/>
      <c r="I29" s="56"/>
      <c r="J29" s="56"/>
      <c r="K29" s="56"/>
      <c r="L29" s="56"/>
      <c r="M29" s="56"/>
      <c r="N29" s="57"/>
      <c r="O29" s="57"/>
    </row>
    <row r="30" spans="1:15" ht="43.35" customHeight="1">
      <c r="A30" s="25"/>
      <c r="B30" s="29" t="s">
        <v>350</v>
      </c>
      <c r="C30" s="7" t="s">
        <v>21</v>
      </c>
      <c r="D30" s="7"/>
      <c r="E30" s="5" t="s">
        <v>15</v>
      </c>
      <c r="F30" s="5"/>
      <c r="G30" s="5"/>
      <c r="H30" s="7" t="s">
        <v>213</v>
      </c>
      <c r="I30" s="7">
        <v>18</v>
      </c>
      <c r="J30" s="7"/>
      <c r="K30" s="7"/>
      <c r="L30" s="7"/>
      <c r="M30" s="7" t="s">
        <v>13</v>
      </c>
      <c r="N30" s="5"/>
      <c r="O30" s="5"/>
    </row>
    <row r="31" spans="1:15" ht="43.35" customHeight="1">
      <c r="A31" s="25"/>
      <c r="B31" s="29" t="s">
        <v>351</v>
      </c>
      <c r="C31" s="7" t="s">
        <v>21</v>
      </c>
      <c r="D31" s="7"/>
      <c r="E31" s="5" t="s">
        <v>15</v>
      </c>
      <c r="F31" s="5"/>
      <c r="G31" s="5"/>
      <c r="H31" s="7" t="s">
        <v>213</v>
      </c>
      <c r="I31" s="7">
        <v>18</v>
      </c>
      <c r="J31" s="7"/>
      <c r="K31" s="7"/>
      <c r="L31" s="7"/>
      <c r="M31" s="7" t="s">
        <v>13</v>
      </c>
      <c r="N31" s="5"/>
      <c r="O31" s="5"/>
    </row>
    <row r="32" spans="1:15" ht="43.35" customHeight="1">
      <c r="A32" s="25"/>
      <c r="B32" s="29" t="s">
        <v>352</v>
      </c>
      <c r="C32" s="7" t="s">
        <v>21</v>
      </c>
      <c r="D32" s="7"/>
      <c r="E32" s="5" t="s">
        <v>15</v>
      </c>
      <c r="F32" s="5"/>
      <c r="G32" s="5"/>
      <c r="H32" s="7" t="s">
        <v>213</v>
      </c>
      <c r="I32" s="7">
        <v>18</v>
      </c>
      <c r="J32" s="7"/>
      <c r="K32" s="7"/>
      <c r="L32" s="7"/>
      <c r="M32" s="7" t="s">
        <v>13</v>
      </c>
      <c r="N32" s="5"/>
      <c r="O32" s="5"/>
    </row>
    <row r="33" spans="1:15" ht="43.35" customHeight="1">
      <c r="A33" s="54"/>
      <c r="B33" s="58" t="s">
        <v>353</v>
      </c>
      <c r="C33" s="56" t="s">
        <v>12</v>
      </c>
      <c r="D33" s="56">
        <v>3</v>
      </c>
      <c r="E33" s="57"/>
      <c r="F33" s="57"/>
      <c r="G33" s="57"/>
      <c r="H33" s="56"/>
      <c r="I33" s="56"/>
      <c r="J33" s="56"/>
      <c r="K33" s="56"/>
      <c r="L33" s="56"/>
      <c r="M33" s="56"/>
      <c r="N33" s="57"/>
      <c r="O33" s="57"/>
    </row>
    <row r="34" spans="1:15" ht="43.35" customHeight="1">
      <c r="A34" s="25"/>
      <c r="B34" s="29" t="s">
        <v>354</v>
      </c>
      <c r="C34" s="7" t="s">
        <v>21</v>
      </c>
      <c r="D34" s="7"/>
      <c r="E34" s="5" t="s">
        <v>15</v>
      </c>
      <c r="F34" s="5"/>
      <c r="G34" s="5"/>
      <c r="H34" s="7" t="s">
        <v>213</v>
      </c>
      <c r="I34" s="7"/>
      <c r="J34" s="7">
        <v>18</v>
      </c>
      <c r="K34" s="7"/>
      <c r="L34" s="7"/>
      <c r="M34" s="7" t="s">
        <v>13</v>
      </c>
      <c r="N34" s="5"/>
      <c r="O34" s="5"/>
    </row>
    <row r="35" spans="1:15" ht="43.35" customHeight="1">
      <c r="A35" s="25"/>
      <c r="B35" s="29" t="s">
        <v>355</v>
      </c>
      <c r="C35" s="7" t="s">
        <v>21</v>
      </c>
      <c r="D35" s="7"/>
      <c r="E35" s="5" t="s">
        <v>15</v>
      </c>
      <c r="F35" s="5"/>
      <c r="G35" s="5"/>
      <c r="H35" s="7" t="s">
        <v>213</v>
      </c>
      <c r="I35" s="7"/>
      <c r="J35" s="7">
        <v>18</v>
      </c>
      <c r="K35" s="7"/>
      <c r="L35" s="7" t="s">
        <v>356</v>
      </c>
      <c r="M35" s="7" t="s">
        <v>13</v>
      </c>
      <c r="N35" s="5"/>
      <c r="O35" s="5"/>
    </row>
    <row r="36" spans="1:15" ht="43.35" customHeight="1">
      <c r="A36" s="25"/>
      <c r="B36" s="29" t="s">
        <v>357</v>
      </c>
      <c r="C36" s="7" t="s">
        <v>21</v>
      </c>
      <c r="D36" s="7"/>
      <c r="E36" s="5" t="s">
        <v>15</v>
      </c>
      <c r="F36" s="5"/>
      <c r="G36" s="5"/>
      <c r="H36" s="7" t="s">
        <v>191</v>
      </c>
      <c r="I36" s="7"/>
      <c r="J36" s="7">
        <v>18</v>
      </c>
      <c r="K36" s="7"/>
      <c r="L36" s="7"/>
      <c r="M36" s="7" t="s">
        <v>13</v>
      </c>
      <c r="N36" s="5"/>
      <c r="O36" s="5"/>
    </row>
    <row r="37" spans="1:15" ht="43.35" customHeight="1">
      <c r="A37" s="54"/>
      <c r="B37" s="58" t="s">
        <v>358</v>
      </c>
      <c r="C37" s="56" t="s">
        <v>12</v>
      </c>
      <c r="D37" s="56">
        <v>9</v>
      </c>
      <c r="E37" s="57"/>
      <c r="F37" s="57"/>
      <c r="G37" s="57"/>
      <c r="H37" s="56"/>
      <c r="I37" s="56"/>
      <c r="J37" s="56"/>
      <c r="K37" s="56"/>
      <c r="L37" s="56"/>
      <c r="M37" s="56"/>
      <c r="N37" s="57"/>
      <c r="O37" s="57"/>
    </row>
    <row r="38" spans="1:15" ht="43.35" customHeight="1">
      <c r="A38" s="25"/>
      <c r="B38" s="29" t="s">
        <v>302</v>
      </c>
      <c r="C38" s="7" t="s">
        <v>21</v>
      </c>
      <c r="D38" s="7"/>
      <c r="E38" s="5" t="s">
        <v>15</v>
      </c>
      <c r="F38" s="5"/>
      <c r="G38" s="5"/>
      <c r="H38" s="7" t="s">
        <v>213</v>
      </c>
      <c r="I38" s="7"/>
      <c r="J38" s="7">
        <v>18</v>
      </c>
      <c r="K38" s="7"/>
      <c r="L38" s="7"/>
      <c r="M38" s="7" t="s">
        <v>22</v>
      </c>
      <c r="N38" s="5" t="s">
        <v>359</v>
      </c>
      <c r="O38" s="5" t="s">
        <v>360</v>
      </c>
    </row>
    <row r="39" spans="1:15" ht="43.35" customHeight="1">
      <c r="A39" s="25"/>
      <c r="B39" s="29" t="s">
        <v>361</v>
      </c>
      <c r="C39" s="7" t="s">
        <v>21</v>
      </c>
      <c r="D39" s="7"/>
      <c r="E39" s="5" t="s">
        <v>15</v>
      </c>
      <c r="F39" s="5"/>
      <c r="G39" s="5"/>
      <c r="H39" s="7" t="s">
        <v>213</v>
      </c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 t="s">
        <v>304</v>
      </c>
      <c r="C40" s="7" t="s">
        <v>21</v>
      </c>
      <c r="D40" s="7"/>
      <c r="E40" s="5" t="s">
        <v>15</v>
      </c>
      <c r="F40" s="5"/>
      <c r="G40" s="5"/>
      <c r="H40" s="7" t="s">
        <v>213</v>
      </c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 t="s">
        <v>362</v>
      </c>
      <c r="C41" s="7" t="s">
        <v>21</v>
      </c>
      <c r="D41" s="7"/>
      <c r="E41" s="5" t="s">
        <v>15</v>
      </c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54"/>
      <c r="B42" s="58" t="s">
        <v>306</v>
      </c>
      <c r="C42" s="56" t="s">
        <v>12</v>
      </c>
      <c r="D42" s="56">
        <v>3</v>
      </c>
      <c r="E42" s="57" t="s">
        <v>24</v>
      </c>
      <c r="F42" s="57"/>
      <c r="G42" s="57"/>
      <c r="H42" s="56"/>
      <c r="I42" s="56"/>
      <c r="J42" s="56"/>
      <c r="K42" s="56"/>
      <c r="L42" s="56"/>
      <c r="M42" s="56"/>
      <c r="N42" s="57"/>
      <c r="O42" s="57"/>
    </row>
    <row r="43" spans="1:15" ht="43.35" customHeight="1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999 D1:E999 G1:N999">
    <cfRule type="expression" dxfId="126" priority="4">
      <formula>$C1="Option"</formula>
    </cfRule>
  </conditionalFormatting>
  <conditionalFormatting sqref="A1:O9 A10:E10 K10:O11 A11:D11 A12:O12 A13:H13 J13:O16 A14:F14 A15:H15 A16:F16 A17:O18 A19 C19:O19 A20:O999">
    <cfRule type="expression" dxfId="125" priority="8">
      <formula>$F1="Modification"</formula>
    </cfRule>
    <cfRule type="expression" dxfId="124" priority="9">
      <formula>$F1="Création"</formula>
    </cfRule>
  </conditionalFormatting>
  <conditionalFormatting sqref="A1:O9 K10:O11 A12:O12 J13:O16 A17:O18 C19:O19 A10:E10 A11:D11 A13:H13 A14:F14 A15:H15 A16:F16 A19 A20:O999">
    <cfRule type="expression" dxfId="123" priority="7">
      <formula>$F1="Fermeture"</formula>
    </cfRule>
  </conditionalFormatting>
  <conditionalFormatting sqref="B19">
    <cfRule type="expression" dxfId="122" priority="1">
      <formula>$F19="Fermeture"</formula>
    </cfRule>
    <cfRule type="expression" dxfId="121" priority="2">
      <formula>$F19="Modification"</formula>
    </cfRule>
    <cfRule type="expression" dxfId="120" priority="3">
      <formula>$F19="Création"</formula>
    </cfRule>
  </conditionalFormatting>
  <conditionalFormatting sqref="N1:N999">
    <cfRule type="expression" dxfId="119" priority="6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299"/>
  <sheetViews>
    <sheetView zoomScale="55" zoomScaleNormal="55" workbookViewId="0">
      <pane ySplit="18" topLeftCell="H30" activePane="bottomLeft" state="frozen"/>
      <selection pane="bottomLeft" activeCell="H27" sqref="H27"/>
      <selection activeCell="D25" sqref="D25"/>
    </sheetView>
  </sheetViews>
  <sheetFormatPr defaultColWidth="11.42578125" defaultRowHeight="15"/>
  <cols>
    <col min="1" max="1" width="67.7109375" style="18" customWidth="1"/>
    <col min="2" max="2" width="28.8554687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8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8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8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8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8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8"/>
    </row>
    <row r="7" spans="1:19" ht="14.45" customHeight="1">
      <c r="A7" s="151" t="s">
        <v>307</v>
      </c>
      <c r="B7" s="150" t="str">
        <f>'Fiche Générale'!B2</f>
        <v>CREATES</v>
      </c>
      <c r="C7" s="133" t="s">
        <v>262</v>
      </c>
      <c r="D7" s="133"/>
      <c r="E7" s="148" t="str">
        <f>'Fiche Générale'!B3</f>
        <v>Information, communication</v>
      </c>
      <c r="F7" s="149"/>
      <c r="G7" s="133" t="s">
        <v>308</v>
      </c>
      <c r="H7" s="150" t="str">
        <f>'Fiche Générale'!B4</f>
        <v>HMIDI</v>
      </c>
      <c r="I7" s="150"/>
      <c r="J7" s="39"/>
      <c r="K7" s="23"/>
    </row>
    <row r="8" spans="1:19" ht="14.45" customHeight="1">
      <c r="A8" s="152"/>
      <c r="B8" s="150"/>
      <c r="C8" s="133"/>
      <c r="D8" s="133"/>
      <c r="E8" s="148"/>
      <c r="F8" s="149"/>
      <c r="G8" s="133"/>
      <c r="H8" s="150"/>
      <c r="I8" s="150"/>
      <c r="J8" s="39"/>
      <c r="K8" s="23"/>
    </row>
    <row r="9" spans="1:19" ht="14.45" customHeight="1">
      <c r="A9" s="152"/>
      <c r="B9" s="150"/>
      <c r="C9" s="133"/>
      <c r="D9" s="133"/>
      <c r="E9" s="148"/>
      <c r="F9" s="149"/>
      <c r="G9" s="133"/>
      <c r="H9" s="150"/>
      <c r="I9" s="150"/>
      <c r="J9" s="39"/>
      <c r="K9" s="23"/>
    </row>
    <row r="10" spans="1:19" ht="14.45" customHeight="1">
      <c r="A10" s="152"/>
      <c r="B10" s="150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4"/>
      <c r="J10" s="40"/>
      <c r="K10" s="23"/>
    </row>
    <row r="11" spans="1:19" ht="14.45" customHeight="1">
      <c r="A11" s="153"/>
      <c r="B11" s="150"/>
      <c r="C11" s="138"/>
      <c r="D11" s="138"/>
      <c r="E11" s="145"/>
      <c r="F11" s="146"/>
      <c r="G11" s="146"/>
      <c r="H11" s="146"/>
      <c r="I11" s="147"/>
      <c r="J11" s="40"/>
      <c r="K11" s="23"/>
    </row>
    <row r="12" spans="1:19">
      <c r="C12" s="18"/>
      <c r="I12" s="13"/>
      <c r="J12" s="13"/>
      <c r="M12" s="134" t="s">
        <v>309</v>
      </c>
      <c r="N12" s="135"/>
      <c r="O12" s="166"/>
      <c r="P12" s="134" t="s">
        <v>310</v>
      </c>
      <c r="Q12" s="135"/>
      <c r="R12" s="135"/>
      <c r="S12" s="166"/>
    </row>
    <row r="13" spans="1:19">
      <c r="A13" s="159" t="s">
        <v>265</v>
      </c>
      <c r="B13" s="93" t="str">
        <f>'S2 Maquette'!B13:B14</f>
        <v xml:space="preserve">1ère année </v>
      </c>
      <c r="C13" s="93"/>
      <c r="D13" s="159" t="s">
        <v>311</v>
      </c>
      <c r="E13" s="154">
        <f>'S2 Maquette'!E13:F14</f>
        <v>0</v>
      </c>
      <c r="F13" s="154"/>
      <c r="G13" s="154"/>
      <c r="H13" s="132" t="s">
        <v>312</v>
      </c>
      <c r="I13" s="132"/>
      <c r="J13" s="41"/>
      <c r="M13" s="136"/>
      <c r="N13" s="137"/>
      <c r="O13" s="167"/>
      <c r="P13" s="136"/>
      <c r="Q13" s="137"/>
      <c r="R13" s="137"/>
      <c r="S13" s="167"/>
    </row>
    <row r="14" spans="1:19">
      <c r="A14" s="161"/>
      <c r="B14" s="93"/>
      <c r="C14" s="93"/>
      <c r="D14" s="161"/>
      <c r="E14" s="154"/>
      <c r="F14" s="154"/>
      <c r="G14" s="154"/>
      <c r="H14" s="132"/>
      <c r="I14" s="132"/>
      <c r="J14" s="41"/>
      <c r="M14" s="132" t="s">
        <v>313</v>
      </c>
      <c r="N14" s="134" t="s">
        <v>314</v>
      </c>
      <c r="O14" s="166"/>
      <c r="P14" s="131"/>
      <c r="Q14" s="155"/>
      <c r="R14" s="158"/>
      <c r="S14" s="159"/>
    </row>
    <row r="15" spans="1:19">
      <c r="A15" s="159" t="s">
        <v>315</v>
      </c>
      <c r="B15" s="95" t="str">
        <f>'S2 Maquette'!B15:B16</f>
        <v>Semestre 2</v>
      </c>
      <c r="C15" s="96"/>
      <c r="D15" s="159" t="s">
        <v>316</v>
      </c>
      <c r="E15" s="154">
        <f>'S2 Maquette'!E15:F16</f>
        <v>0</v>
      </c>
      <c r="F15" s="154"/>
      <c r="G15" s="154"/>
      <c r="H15" s="162" t="str">
        <f>'Fiche Générale'!B5</f>
        <v>Session Unique</v>
      </c>
      <c r="I15" s="163"/>
      <c r="J15" s="42"/>
      <c r="M15" s="132"/>
      <c r="N15" s="168"/>
      <c r="O15" s="169"/>
      <c r="P15" s="131"/>
      <c r="Q15" s="156"/>
      <c r="R15" s="158"/>
      <c r="S15" s="160"/>
    </row>
    <row r="16" spans="1:19">
      <c r="A16" s="161"/>
      <c r="B16" s="98"/>
      <c r="C16" s="99"/>
      <c r="D16" s="161"/>
      <c r="E16" s="154"/>
      <c r="F16" s="154"/>
      <c r="G16" s="154"/>
      <c r="H16" s="164"/>
      <c r="I16" s="165"/>
      <c r="J16" s="42"/>
      <c r="M16" s="132"/>
      <c r="N16" s="168"/>
      <c r="O16" s="169"/>
      <c r="P16" s="131"/>
      <c r="Q16" s="156"/>
      <c r="R16" s="158"/>
      <c r="S16" s="160"/>
    </row>
    <row r="17" spans="1:19">
      <c r="L17" s="19"/>
      <c r="M17" s="132"/>
      <c r="N17" s="136"/>
      <c r="O17" s="167"/>
      <c r="P17" s="131"/>
      <c r="Q17" s="157"/>
      <c r="R17" s="158"/>
      <c r="S17" s="161"/>
    </row>
    <row r="18" spans="1:19" ht="59.45" customHeight="1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363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</row>
    <row r="19" spans="1:19" s="69" customFormat="1" ht="30.6" customHeight="1">
      <c r="A19" s="61" t="str">
        <f>'S2 Maquette'!B19</f>
        <v>UE 1 : Théorie des SIC 2</v>
      </c>
      <c r="B19" s="62" t="str">
        <f>'S2 Maquette'!C19</f>
        <v>UE</v>
      </c>
      <c r="C19" s="63">
        <f>'S2 Maquette'!F19</f>
        <v>0</v>
      </c>
      <c r="D19" s="88">
        <v>1</v>
      </c>
      <c r="E19" s="88" t="s">
        <v>333</v>
      </c>
      <c r="F19" s="88" t="s">
        <v>333</v>
      </c>
      <c r="G19" s="89" t="s">
        <v>333</v>
      </c>
      <c r="H19" s="89" t="s">
        <v>333</v>
      </c>
      <c r="I19" s="89" t="s">
        <v>334</v>
      </c>
      <c r="J19" s="89"/>
      <c r="K19" s="89"/>
      <c r="L19" s="89"/>
      <c r="M19" s="89"/>
      <c r="N19" s="89"/>
      <c r="O19" s="89"/>
      <c r="P19" s="67"/>
      <c r="Q19" s="67"/>
      <c r="R19" s="67"/>
      <c r="S19" s="80"/>
    </row>
    <row r="20" spans="1:19" s="2" customFormat="1" ht="30.6" customHeight="1">
      <c r="A20" s="70" t="str">
        <f>'S2 Maquette'!B20</f>
        <v>Des humanités numériques aux digital studies</v>
      </c>
      <c r="B20" s="71" t="str">
        <f>'S2 Maquette'!C20</f>
        <v>ECUE</v>
      </c>
      <c r="C20" s="72">
        <f>'S2 Maquette'!F20</f>
        <v>0</v>
      </c>
      <c r="D20" s="84">
        <v>1</v>
      </c>
      <c r="E20" s="84" t="s">
        <v>333</v>
      </c>
      <c r="F20" s="84" t="s">
        <v>333</v>
      </c>
      <c r="G20" s="85" t="s">
        <v>334</v>
      </c>
      <c r="H20" s="85" t="s">
        <v>334</v>
      </c>
      <c r="I20" s="85" t="s">
        <v>333</v>
      </c>
      <c r="J20" s="85">
        <v>10</v>
      </c>
      <c r="K20" s="85" t="s">
        <v>9</v>
      </c>
      <c r="L20" s="86"/>
      <c r="M20" s="85">
        <v>2</v>
      </c>
      <c r="N20" s="87"/>
      <c r="O20" s="87"/>
      <c r="P20" s="75" t="s">
        <v>18</v>
      </c>
      <c r="Q20" s="75"/>
      <c r="R20" s="75"/>
      <c r="S20" s="78"/>
    </row>
    <row r="21" spans="1:19" s="2" customFormat="1" ht="30.6" customHeight="1">
      <c r="A21" s="70" t="str">
        <f>'S2 Maquette'!B21</f>
        <v>Théories et pratiques de la médiation culturelle</v>
      </c>
      <c r="B21" s="71" t="str">
        <f>'S2 Maquette'!C21</f>
        <v>ECUE</v>
      </c>
      <c r="C21" s="72">
        <f>'S2 Maquette'!F21</f>
        <v>0</v>
      </c>
      <c r="D21" s="84">
        <v>1</v>
      </c>
      <c r="E21" s="84" t="s">
        <v>333</v>
      </c>
      <c r="F21" s="84" t="s">
        <v>333</v>
      </c>
      <c r="G21" s="85" t="s">
        <v>334</v>
      </c>
      <c r="H21" s="85" t="s">
        <v>334</v>
      </c>
      <c r="I21" s="85" t="s">
        <v>333</v>
      </c>
      <c r="J21" s="85">
        <v>10</v>
      </c>
      <c r="K21" s="85" t="s">
        <v>9</v>
      </c>
      <c r="L21" s="86"/>
      <c r="M21" s="85">
        <v>2</v>
      </c>
      <c r="N21" s="87"/>
      <c r="O21" s="87"/>
      <c r="P21" s="75"/>
      <c r="Q21" s="75"/>
      <c r="R21" s="75"/>
      <c r="S21" s="78"/>
    </row>
    <row r="22" spans="1:19" s="2" customFormat="1" ht="30.6" customHeight="1">
      <c r="A22" s="70" t="str">
        <f>'S2 Maquette'!B22</f>
        <v>User Experience Design (UXD)</v>
      </c>
      <c r="B22" s="71" t="str">
        <f>'S2 Maquette'!C22</f>
        <v>ECUE</v>
      </c>
      <c r="C22" s="72">
        <f>'S2 Maquette'!F22</f>
        <v>0</v>
      </c>
      <c r="D22" s="84">
        <v>1</v>
      </c>
      <c r="E22" s="84" t="s">
        <v>333</v>
      </c>
      <c r="F22" s="84" t="s">
        <v>333</v>
      </c>
      <c r="G22" s="85" t="s">
        <v>334</v>
      </c>
      <c r="H22" s="85" t="s">
        <v>334</v>
      </c>
      <c r="I22" s="85" t="s">
        <v>333</v>
      </c>
      <c r="J22" s="85">
        <v>10</v>
      </c>
      <c r="K22" s="85" t="s">
        <v>9</v>
      </c>
      <c r="L22" s="86"/>
      <c r="M22" s="85">
        <v>2</v>
      </c>
      <c r="N22" s="87"/>
      <c r="O22" s="87"/>
      <c r="P22" s="75"/>
      <c r="Q22" s="75"/>
      <c r="R22" s="75"/>
      <c r="S22" s="78"/>
    </row>
    <row r="23" spans="1:19" s="2" customFormat="1" ht="30.6" customHeight="1">
      <c r="A23" s="70" t="str">
        <f>'S2 Maquette'!B23</f>
        <v>Culture d'entreprise et Stratégies de communication des organisations</v>
      </c>
      <c r="B23" s="71" t="str">
        <f>'S2 Maquette'!C23</f>
        <v>ECUE</v>
      </c>
      <c r="C23" s="72">
        <f>'S2 Maquette'!F23</f>
        <v>0</v>
      </c>
      <c r="D23" s="84">
        <v>1</v>
      </c>
      <c r="E23" s="84" t="s">
        <v>333</v>
      </c>
      <c r="F23" s="84" t="s">
        <v>333</v>
      </c>
      <c r="G23" s="85" t="s">
        <v>334</v>
      </c>
      <c r="H23" s="85" t="s">
        <v>334</v>
      </c>
      <c r="I23" s="85" t="s">
        <v>333</v>
      </c>
      <c r="J23" s="85">
        <v>10</v>
      </c>
      <c r="K23" s="85" t="s">
        <v>9</v>
      </c>
      <c r="L23" s="86"/>
      <c r="M23" s="85">
        <v>2</v>
      </c>
      <c r="N23" s="87"/>
      <c r="O23" s="87"/>
      <c r="P23" s="75"/>
      <c r="Q23" s="75"/>
      <c r="R23" s="75"/>
      <c r="S23" s="78"/>
    </row>
    <row r="24" spans="1:19" s="2" customFormat="1" ht="30.6" customHeight="1">
      <c r="A24" s="70" t="str">
        <f>'S2 Maquette'!B24</f>
        <v>Introduction à l'IA pour la communication</v>
      </c>
      <c r="B24" s="71" t="str">
        <f>'S2 Maquette'!C24</f>
        <v>ECUE</v>
      </c>
      <c r="C24" s="72">
        <f>'S2 Maquette'!F24</f>
        <v>0</v>
      </c>
      <c r="D24" s="84">
        <v>1</v>
      </c>
      <c r="E24" s="84" t="s">
        <v>333</v>
      </c>
      <c r="F24" s="84" t="s">
        <v>333</v>
      </c>
      <c r="G24" s="85" t="s">
        <v>334</v>
      </c>
      <c r="H24" s="85" t="s">
        <v>334</v>
      </c>
      <c r="I24" s="85" t="s">
        <v>333</v>
      </c>
      <c r="J24" s="85">
        <v>10</v>
      </c>
      <c r="K24" s="85" t="s">
        <v>9</v>
      </c>
      <c r="L24" s="86"/>
      <c r="M24" s="85">
        <v>2</v>
      </c>
      <c r="N24" s="87"/>
      <c r="O24" s="87"/>
      <c r="P24" s="75"/>
      <c r="Q24" s="75"/>
      <c r="R24" s="75"/>
      <c r="S24" s="78"/>
    </row>
    <row r="25" spans="1:19" s="69" customFormat="1" ht="30.6" customHeight="1">
      <c r="A25" s="61" t="str">
        <f>'S2 Maquette'!B25</f>
        <v>UE 2 : Outils de la communication numérique</v>
      </c>
      <c r="B25" s="62" t="str">
        <f>'S2 Maquette'!C25</f>
        <v>UE</v>
      </c>
      <c r="C25" s="63">
        <f>'S2 Maquette'!F25</f>
        <v>0</v>
      </c>
      <c r="D25" s="64">
        <v>1</v>
      </c>
      <c r="E25" s="64" t="s">
        <v>333</v>
      </c>
      <c r="F25" s="64" t="s">
        <v>333</v>
      </c>
      <c r="G25" s="65" t="s">
        <v>333</v>
      </c>
      <c r="H25" s="65" t="s">
        <v>333</v>
      </c>
      <c r="I25" s="65" t="s">
        <v>334</v>
      </c>
      <c r="J25" s="66"/>
      <c r="K25" s="65"/>
      <c r="L25" s="67"/>
      <c r="M25" s="67"/>
      <c r="N25" s="67"/>
      <c r="O25" s="67"/>
      <c r="P25" s="67"/>
      <c r="Q25" s="67"/>
      <c r="R25" s="67"/>
      <c r="S25" s="80"/>
    </row>
    <row r="26" spans="1:19" s="2" customFormat="1" ht="30.6" customHeight="1">
      <c r="A26" s="70" t="str">
        <f>'S2 Maquette'!B26</f>
        <v>Web et réfèrencement</v>
      </c>
      <c r="B26" s="71" t="str">
        <f>'S2 Maquette'!C26</f>
        <v>ECUE</v>
      </c>
      <c r="C26" s="72">
        <f>'S2 Maquette'!F26</f>
        <v>0</v>
      </c>
      <c r="D26" s="73">
        <v>1</v>
      </c>
      <c r="E26" s="73" t="s">
        <v>333</v>
      </c>
      <c r="F26" s="73" t="s">
        <v>333</v>
      </c>
      <c r="G26" s="74" t="s">
        <v>334</v>
      </c>
      <c r="H26" s="74" t="s">
        <v>334</v>
      </c>
      <c r="I26" s="74" t="s">
        <v>333</v>
      </c>
      <c r="J26" s="85">
        <v>10</v>
      </c>
      <c r="K26" s="74" t="s">
        <v>9</v>
      </c>
      <c r="L26" s="75"/>
      <c r="M26" s="85">
        <v>2</v>
      </c>
      <c r="N26" s="75"/>
      <c r="O26" s="75"/>
      <c r="P26" s="75"/>
      <c r="Q26" s="75"/>
      <c r="R26" s="75"/>
      <c r="S26" s="78"/>
    </row>
    <row r="27" spans="1:19" s="2" customFormat="1" ht="30.6" customHeight="1">
      <c r="A27" s="70" t="str">
        <f>'S2 Maquette'!B27</f>
        <v xml:space="preserve">PAO et création graphique </v>
      </c>
      <c r="B27" s="71" t="str">
        <f>'S2 Maquette'!C27</f>
        <v>ECUE</v>
      </c>
      <c r="C27" s="72">
        <f>'S2 Maquette'!F27</f>
        <v>0</v>
      </c>
      <c r="D27" s="73">
        <v>1</v>
      </c>
      <c r="E27" s="73" t="s">
        <v>333</v>
      </c>
      <c r="F27" s="73" t="s">
        <v>333</v>
      </c>
      <c r="G27" s="74" t="s">
        <v>334</v>
      </c>
      <c r="H27" s="74" t="s">
        <v>334</v>
      </c>
      <c r="I27" s="74" t="s">
        <v>333</v>
      </c>
      <c r="J27" s="85">
        <v>10</v>
      </c>
      <c r="K27" s="74" t="s">
        <v>9</v>
      </c>
      <c r="L27" s="75"/>
      <c r="M27" s="85">
        <v>2</v>
      </c>
      <c r="N27" s="75"/>
      <c r="O27" s="75"/>
      <c r="P27" s="75"/>
      <c r="Q27" s="75"/>
      <c r="R27" s="75"/>
      <c r="S27" s="78"/>
    </row>
    <row r="28" spans="1:19" s="2" customFormat="1" ht="30.6" customHeight="1">
      <c r="A28" s="70" t="str">
        <f>'S2 Maquette'!B28</f>
        <v>Edition en ligne</v>
      </c>
      <c r="B28" s="71" t="str">
        <f>'S2 Maquette'!C28</f>
        <v>ECUE</v>
      </c>
      <c r="C28" s="72">
        <f>'S2 Maquette'!F28</f>
        <v>0</v>
      </c>
      <c r="D28" s="73">
        <v>1</v>
      </c>
      <c r="E28" s="73" t="s">
        <v>333</v>
      </c>
      <c r="F28" s="73" t="s">
        <v>333</v>
      </c>
      <c r="G28" s="74" t="s">
        <v>334</v>
      </c>
      <c r="H28" s="74" t="s">
        <v>334</v>
      </c>
      <c r="I28" s="74" t="s">
        <v>333</v>
      </c>
      <c r="J28" s="85">
        <v>10</v>
      </c>
      <c r="K28" s="74" t="s">
        <v>9</v>
      </c>
      <c r="L28" s="75"/>
      <c r="M28" s="85">
        <v>2</v>
      </c>
      <c r="N28" s="75"/>
      <c r="O28" s="75"/>
      <c r="P28" s="75"/>
      <c r="Q28" s="75"/>
      <c r="R28" s="75"/>
      <c r="S28" s="78"/>
    </row>
    <row r="29" spans="1:19" s="69" customFormat="1" ht="30.6" customHeight="1">
      <c r="A29" s="61" t="str">
        <f>'S2 Maquette'!B29</f>
        <v>UE 3 Médias et innovation</v>
      </c>
      <c r="B29" s="62" t="str">
        <f>'S2 Maquette'!C29</f>
        <v>UE</v>
      </c>
      <c r="C29" s="63">
        <f>'S2 Maquette'!F29</f>
        <v>0</v>
      </c>
      <c r="D29" s="64">
        <v>1</v>
      </c>
      <c r="E29" s="64" t="s">
        <v>333</v>
      </c>
      <c r="F29" s="64" t="s">
        <v>333</v>
      </c>
      <c r="G29" s="65" t="s">
        <v>333</v>
      </c>
      <c r="H29" s="65" t="s">
        <v>333</v>
      </c>
      <c r="I29" s="65" t="s">
        <v>334</v>
      </c>
      <c r="J29" s="66"/>
      <c r="K29" s="65"/>
      <c r="L29" s="67"/>
      <c r="M29" s="67"/>
      <c r="N29" s="67"/>
      <c r="O29" s="67"/>
      <c r="P29" s="67"/>
      <c r="Q29" s="67"/>
      <c r="R29" s="67"/>
      <c r="S29" s="80"/>
    </row>
    <row r="30" spans="1:19" s="2" customFormat="1" ht="30.6" customHeight="1">
      <c r="A30" s="70" t="str">
        <f>'S2 Maquette'!B30</f>
        <v>Urbanités numériques</v>
      </c>
      <c r="B30" s="71" t="str">
        <f>'S2 Maquette'!C30</f>
        <v>ECUE</v>
      </c>
      <c r="C30" s="72">
        <f>'S2 Maquette'!F30</f>
        <v>0</v>
      </c>
      <c r="D30" s="73">
        <v>1</v>
      </c>
      <c r="E30" s="73" t="s">
        <v>333</v>
      </c>
      <c r="F30" s="73" t="s">
        <v>333</v>
      </c>
      <c r="G30" s="74" t="s">
        <v>334</v>
      </c>
      <c r="H30" s="74" t="s">
        <v>334</v>
      </c>
      <c r="I30" s="74" t="s">
        <v>333</v>
      </c>
      <c r="J30" s="85">
        <v>10</v>
      </c>
      <c r="K30" s="74" t="s">
        <v>9</v>
      </c>
      <c r="L30" s="75"/>
      <c r="M30" s="85">
        <v>2</v>
      </c>
      <c r="N30" s="75"/>
      <c r="O30" s="75"/>
      <c r="P30" s="75"/>
      <c r="Q30" s="75"/>
      <c r="R30" s="75"/>
      <c r="S30" s="78"/>
    </row>
    <row r="31" spans="1:19" s="2" customFormat="1" ht="30.6" customHeight="1">
      <c r="A31" s="70" t="str">
        <f>'S2 Maquette'!B31</f>
        <v>Patrimoine et documents numériques</v>
      </c>
      <c r="B31" s="71" t="str">
        <f>'S2 Maquette'!C31</f>
        <v>ECUE</v>
      </c>
      <c r="C31" s="72">
        <f>'S2 Maquette'!F31</f>
        <v>0</v>
      </c>
      <c r="D31" s="73">
        <v>1</v>
      </c>
      <c r="E31" s="73" t="s">
        <v>333</v>
      </c>
      <c r="F31" s="73" t="s">
        <v>333</v>
      </c>
      <c r="G31" s="74" t="s">
        <v>334</v>
      </c>
      <c r="H31" s="74" t="s">
        <v>334</v>
      </c>
      <c r="I31" s="74" t="s">
        <v>333</v>
      </c>
      <c r="J31" s="85">
        <v>10</v>
      </c>
      <c r="K31" s="74" t="s">
        <v>9</v>
      </c>
      <c r="L31" s="75"/>
      <c r="M31" s="85">
        <v>2</v>
      </c>
      <c r="N31" s="75"/>
      <c r="O31" s="75"/>
      <c r="P31" s="75"/>
      <c r="Q31" s="75"/>
      <c r="R31" s="75"/>
      <c r="S31" s="78"/>
    </row>
    <row r="32" spans="1:19" s="2" customFormat="1" ht="30.6" customHeight="1">
      <c r="A32" s="70" t="str">
        <f>'S2 Maquette'!B32</f>
        <v>Les logiques des formats télévisuels</v>
      </c>
      <c r="B32" s="71" t="str">
        <f>'S2 Maquette'!C32</f>
        <v>ECUE</v>
      </c>
      <c r="C32" s="72">
        <f>'S2 Maquette'!F32</f>
        <v>0</v>
      </c>
      <c r="D32" s="73">
        <v>1</v>
      </c>
      <c r="E32" s="73" t="s">
        <v>333</v>
      </c>
      <c r="F32" s="73" t="s">
        <v>333</v>
      </c>
      <c r="G32" s="74" t="s">
        <v>334</v>
      </c>
      <c r="H32" s="74" t="s">
        <v>334</v>
      </c>
      <c r="I32" s="74" t="s">
        <v>333</v>
      </c>
      <c r="J32" s="85">
        <v>10</v>
      </c>
      <c r="K32" s="74" t="s">
        <v>9</v>
      </c>
      <c r="L32" s="75"/>
      <c r="M32" s="85">
        <v>2</v>
      </c>
      <c r="N32" s="75"/>
      <c r="O32" s="75"/>
      <c r="P32" s="75"/>
      <c r="Q32" s="75"/>
      <c r="R32" s="75"/>
      <c r="S32" s="78"/>
    </row>
    <row r="33" spans="1:19" s="69" customFormat="1" ht="30.6" customHeight="1">
      <c r="A33" s="61" t="str">
        <f>'S2 Maquette'!B33</f>
        <v>UE 4 Analyse des médias</v>
      </c>
      <c r="B33" s="62" t="str">
        <f>'S2 Maquette'!C33</f>
        <v>UE</v>
      </c>
      <c r="C33" s="63">
        <f>'S2 Maquette'!F33</f>
        <v>0</v>
      </c>
      <c r="D33" s="64">
        <v>1</v>
      </c>
      <c r="E33" s="64" t="s">
        <v>333</v>
      </c>
      <c r="F33" s="64" t="s">
        <v>333</v>
      </c>
      <c r="G33" s="65" t="s">
        <v>333</v>
      </c>
      <c r="H33" s="65" t="s">
        <v>333</v>
      </c>
      <c r="I33" s="65" t="s">
        <v>334</v>
      </c>
      <c r="J33" s="66"/>
      <c r="K33" s="65"/>
      <c r="L33" s="67"/>
      <c r="M33" s="67"/>
      <c r="N33" s="67"/>
      <c r="O33" s="67"/>
      <c r="P33" s="67"/>
      <c r="Q33" s="67"/>
      <c r="R33" s="67"/>
      <c r="S33" s="80"/>
    </row>
    <row r="34" spans="1:19" s="2" customFormat="1" ht="30.6" customHeight="1">
      <c r="A34" s="70" t="str">
        <f>'S2 Maquette'!B34</f>
        <v>Analyse des tendances des médias</v>
      </c>
      <c r="B34" s="71" t="str">
        <f>'S2 Maquette'!C34</f>
        <v>ECUE</v>
      </c>
      <c r="C34" s="72">
        <f>'S2 Maquette'!F34</f>
        <v>0</v>
      </c>
      <c r="D34" s="73">
        <v>1</v>
      </c>
      <c r="E34" s="73" t="s">
        <v>333</v>
      </c>
      <c r="F34" s="73" t="s">
        <v>333</v>
      </c>
      <c r="G34" s="74" t="s">
        <v>334</v>
      </c>
      <c r="H34" s="74" t="s">
        <v>334</v>
      </c>
      <c r="I34" s="74" t="s">
        <v>333</v>
      </c>
      <c r="J34" s="85">
        <v>10</v>
      </c>
      <c r="K34" s="74" t="s">
        <v>9</v>
      </c>
      <c r="L34" s="75"/>
      <c r="M34" s="85">
        <v>2</v>
      </c>
      <c r="N34" s="75"/>
      <c r="O34" s="75"/>
      <c r="P34" s="75"/>
      <c r="Q34" s="75"/>
      <c r="R34" s="75"/>
      <c r="S34" s="78"/>
    </row>
    <row r="35" spans="1:19" s="2" customFormat="1" ht="30.6" customHeight="1">
      <c r="A35" s="70" t="str">
        <f>'S2 Maquette'!B35</f>
        <v>Introduction to Data Analysis</v>
      </c>
      <c r="B35" s="71" t="str">
        <f>'S2 Maquette'!C35</f>
        <v>ECUE</v>
      </c>
      <c r="C35" s="72">
        <f>'S2 Maquette'!F35</f>
        <v>0</v>
      </c>
      <c r="D35" s="73">
        <v>1</v>
      </c>
      <c r="E35" s="73" t="s">
        <v>333</v>
      </c>
      <c r="F35" s="73" t="s">
        <v>333</v>
      </c>
      <c r="G35" s="74" t="s">
        <v>334</v>
      </c>
      <c r="H35" s="74" t="s">
        <v>334</v>
      </c>
      <c r="I35" s="74" t="s">
        <v>333</v>
      </c>
      <c r="J35" s="85">
        <v>10</v>
      </c>
      <c r="K35" s="74" t="s">
        <v>9</v>
      </c>
      <c r="L35" s="75"/>
      <c r="M35" s="85">
        <v>2</v>
      </c>
      <c r="N35" s="75"/>
      <c r="O35" s="75"/>
      <c r="P35" s="75"/>
      <c r="Q35" s="75"/>
      <c r="R35" s="75"/>
      <c r="S35" s="78"/>
    </row>
    <row r="36" spans="1:19" s="2" customFormat="1" ht="30.6" customHeight="1">
      <c r="A36" s="70" t="str">
        <f>'S2 Maquette'!B36</f>
        <v>Initiation au codage informatique 2</v>
      </c>
      <c r="B36" s="71" t="str">
        <f>'S2 Maquette'!C36</f>
        <v>ECUE</v>
      </c>
      <c r="C36" s="72">
        <f>'S2 Maquette'!F36</f>
        <v>0</v>
      </c>
      <c r="D36" s="73">
        <v>1</v>
      </c>
      <c r="E36" s="73" t="s">
        <v>333</v>
      </c>
      <c r="F36" s="73" t="s">
        <v>333</v>
      </c>
      <c r="G36" s="74" t="s">
        <v>334</v>
      </c>
      <c r="H36" s="74" t="s">
        <v>334</v>
      </c>
      <c r="I36" s="74" t="s">
        <v>333</v>
      </c>
      <c r="J36" s="85">
        <v>10</v>
      </c>
      <c r="K36" s="74" t="s">
        <v>9</v>
      </c>
      <c r="L36" s="75"/>
      <c r="M36" s="85">
        <v>2</v>
      </c>
      <c r="N36" s="75"/>
      <c r="O36" s="75"/>
      <c r="P36" s="75"/>
      <c r="Q36" s="75"/>
      <c r="R36" s="75"/>
      <c r="S36" s="78"/>
    </row>
    <row r="37" spans="1:19" s="69" customFormat="1" ht="30.6" customHeight="1">
      <c r="A37" s="61" t="str">
        <f>'S2 Maquette'!B37</f>
        <v>UE 5 PPR</v>
      </c>
      <c r="B37" s="62" t="str">
        <f>'S2 Maquette'!C37</f>
        <v>UE</v>
      </c>
      <c r="C37" s="63">
        <f>'S2 Maquette'!F37</f>
        <v>0</v>
      </c>
      <c r="D37" s="64">
        <v>6</v>
      </c>
      <c r="E37" s="64" t="s">
        <v>333</v>
      </c>
      <c r="F37" s="64" t="s">
        <v>333</v>
      </c>
      <c r="G37" s="65" t="s">
        <v>333</v>
      </c>
      <c r="H37" s="65" t="s">
        <v>333</v>
      </c>
      <c r="I37" s="65" t="s">
        <v>334</v>
      </c>
      <c r="J37" s="81"/>
      <c r="K37" s="65"/>
      <c r="L37" s="82"/>
      <c r="M37" s="82"/>
      <c r="N37" s="82"/>
      <c r="O37" s="82"/>
      <c r="P37" s="82"/>
      <c r="Q37" s="82"/>
      <c r="R37" s="82"/>
      <c r="S37" s="80"/>
    </row>
    <row r="38" spans="1:19" s="2" customFormat="1" ht="30.6" customHeight="1">
      <c r="A38" s="70" t="str">
        <f>'S2 Maquette'!B38</f>
        <v>Méthodologie de recherche en SIC</v>
      </c>
      <c r="B38" s="71" t="str">
        <f>'S2 Maquette'!C38</f>
        <v>ECUE</v>
      </c>
      <c r="C38" s="72">
        <f>'S2 Maquette'!F38</f>
        <v>0</v>
      </c>
      <c r="D38" s="73">
        <v>6</v>
      </c>
      <c r="E38" s="73" t="s">
        <v>333</v>
      </c>
      <c r="F38" s="73" t="s">
        <v>333</v>
      </c>
      <c r="G38" s="74" t="s">
        <v>334</v>
      </c>
      <c r="H38" s="74" t="s">
        <v>334</v>
      </c>
      <c r="I38" s="74" t="s">
        <v>333</v>
      </c>
      <c r="J38" s="85">
        <v>10</v>
      </c>
      <c r="K38" s="74" t="s">
        <v>9</v>
      </c>
      <c r="L38" s="79"/>
      <c r="M38" s="85">
        <v>2</v>
      </c>
      <c r="N38" s="79"/>
      <c r="O38" s="79"/>
      <c r="P38" s="79"/>
      <c r="Q38" s="79"/>
      <c r="R38" s="79"/>
      <c r="S38" s="78"/>
    </row>
    <row r="39" spans="1:19" s="2" customFormat="1" ht="30.6" customHeight="1">
      <c r="A39" s="70" t="str">
        <f>'S2 Maquette'!B40</f>
        <v>Séminaires de recherche</v>
      </c>
      <c r="B39" s="71" t="str">
        <f>'S2 Maquette'!C40</f>
        <v>ECUE</v>
      </c>
      <c r="C39" s="72">
        <f>'S2 Maquette'!F40</f>
        <v>0</v>
      </c>
      <c r="D39" s="59">
        <v>1</v>
      </c>
      <c r="E39" s="59" t="s">
        <v>333</v>
      </c>
      <c r="F39" s="59" t="s">
        <v>333</v>
      </c>
      <c r="G39" s="77" t="s">
        <v>334</v>
      </c>
      <c r="H39" s="77" t="s">
        <v>334</v>
      </c>
      <c r="I39" s="77" t="s">
        <v>333</v>
      </c>
      <c r="J39" s="85">
        <v>10</v>
      </c>
      <c r="K39" s="85" t="s">
        <v>18</v>
      </c>
      <c r="L39" s="79"/>
      <c r="M39" s="79"/>
      <c r="N39" s="79"/>
      <c r="O39" s="79"/>
      <c r="P39" s="79"/>
      <c r="Q39" s="79"/>
      <c r="R39" s="79"/>
      <c r="S39" s="78"/>
    </row>
    <row r="40" spans="1:19" s="2" customFormat="1" ht="30.6" customHeight="1">
      <c r="A40" s="70" t="str">
        <f>'S2 Maquette'!B41</f>
        <v>Stage</v>
      </c>
      <c r="B40" s="71" t="str">
        <f>'S2 Maquette'!C41</f>
        <v>ECUE</v>
      </c>
      <c r="C40" s="72">
        <f>'S2 Maquette'!F41</f>
        <v>0</v>
      </c>
      <c r="D40" s="59">
        <v>1</v>
      </c>
      <c r="E40" s="59" t="s">
        <v>333</v>
      </c>
      <c r="F40" s="59" t="s">
        <v>333</v>
      </c>
      <c r="G40" s="77" t="s">
        <v>334</v>
      </c>
      <c r="H40" s="77" t="s">
        <v>334</v>
      </c>
      <c r="I40" s="77" t="s">
        <v>333</v>
      </c>
      <c r="J40" s="85">
        <v>10</v>
      </c>
      <c r="K40" s="85" t="s">
        <v>18</v>
      </c>
      <c r="L40" s="79"/>
      <c r="M40" s="79"/>
      <c r="N40" s="79"/>
      <c r="O40" s="79"/>
      <c r="P40" s="79"/>
      <c r="Q40" s="79"/>
      <c r="R40" s="79"/>
      <c r="S40" s="78"/>
    </row>
    <row r="41" spans="1:19" s="69" customFormat="1" ht="30.6" customHeight="1">
      <c r="A41" s="61" t="str">
        <f>'S2 Maquette'!B42</f>
        <v>UE 6 : Mineure</v>
      </c>
      <c r="B41" s="62" t="str">
        <f>'S2 Maquette'!C42</f>
        <v>UE</v>
      </c>
      <c r="C41" s="63">
        <f>'S2 Maquette'!F42</f>
        <v>0</v>
      </c>
      <c r="D41" s="64">
        <v>1</v>
      </c>
      <c r="E41" s="64" t="s">
        <v>333</v>
      </c>
      <c r="F41" s="64" t="s">
        <v>333</v>
      </c>
      <c r="G41" s="65" t="s">
        <v>333</v>
      </c>
      <c r="H41" s="65" t="s">
        <v>333</v>
      </c>
      <c r="I41" s="65" t="s">
        <v>334</v>
      </c>
      <c r="J41" s="81"/>
      <c r="K41" s="65"/>
      <c r="L41" s="82"/>
      <c r="M41" s="82"/>
      <c r="N41" s="82"/>
      <c r="O41" s="82"/>
      <c r="P41" s="82"/>
      <c r="Q41" s="82"/>
      <c r="R41" s="82"/>
      <c r="S41" s="80"/>
    </row>
    <row r="42" spans="1:19" s="2" customFormat="1" ht="30.6" customHeight="1">
      <c r="A42" s="70">
        <f>'S2 Maquette'!B43</f>
        <v>0</v>
      </c>
      <c r="B42" s="71">
        <f>'S2 Maquette'!C43</f>
        <v>0</v>
      </c>
      <c r="C42" s="72">
        <f>'S2 Maquette'!F43</f>
        <v>0</v>
      </c>
      <c r="D42" s="11"/>
      <c r="E42" s="11"/>
      <c r="F42" s="11"/>
      <c r="G42" s="75"/>
      <c r="H42" s="75"/>
      <c r="I42" s="75"/>
      <c r="J42" s="79"/>
      <c r="K42" s="79"/>
      <c r="L42" s="79"/>
      <c r="M42" s="79"/>
      <c r="N42" s="79"/>
      <c r="O42" s="79"/>
      <c r="P42" s="79"/>
      <c r="Q42" s="79"/>
      <c r="R42" s="79"/>
      <c r="S42" s="78"/>
    </row>
    <row r="43" spans="1:19" s="2" customFormat="1" ht="30.6" customHeight="1">
      <c r="A43" s="70">
        <f>'S2 Maquette'!B44</f>
        <v>0</v>
      </c>
      <c r="B43" s="71">
        <f>'S2 Maquette'!C44</f>
        <v>0</v>
      </c>
      <c r="C43" s="72">
        <f>'S2 Maquette'!F44</f>
        <v>0</v>
      </c>
      <c r="D43" s="11"/>
      <c r="E43" s="11"/>
      <c r="F43" s="11"/>
      <c r="G43" s="75"/>
      <c r="H43" s="75"/>
      <c r="I43" s="75"/>
      <c r="J43" s="79"/>
      <c r="K43" s="79"/>
      <c r="L43" s="79"/>
      <c r="M43" s="79"/>
      <c r="N43" s="79"/>
      <c r="O43" s="79"/>
      <c r="P43" s="79"/>
      <c r="Q43" s="79"/>
      <c r="R43" s="79"/>
      <c r="S43" s="78"/>
    </row>
    <row r="44" spans="1:19" s="2" customFormat="1" ht="30.6" customHeight="1">
      <c r="A44" s="70">
        <f>'S2 Maquette'!B45</f>
        <v>0</v>
      </c>
      <c r="B44" s="71">
        <f>'S2 Maquette'!C45</f>
        <v>0</v>
      </c>
      <c r="C44" s="72">
        <f>'S2 Maquette'!F45</f>
        <v>0</v>
      </c>
      <c r="D44" s="11"/>
      <c r="E44" s="11"/>
      <c r="F44" s="11"/>
      <c r="G44" s="75"/>
      <c r="H44" s="75"/>
      <c r="I44" s="75"/>
      <c r="J44" s="79"/>
      <c r="K44" s="79"/>
      <c r="L44" s="79"/>
      <c r="M44" s="79"/>
      <c r="N44" s="79"/>
      <c r="O44" s="79"/>
      <c r="P44" s="79"/>
      <c r="Q44" s="79"/>
      <c r="R44" s="79"/>
      <c r="S44" s="78"/>
    </row>
    <row r="45" spans="1:19" s="2" customFormat="1" ht="30.6" customHeight="1">
      <c r="A45" s="70">
        <f>'S2 Maquette'!B46</f>
        <v>0</v>
      </c>
      <c r="B45" s="71">
        <f>'S2 Maquette'!C46</f>
        <v>0</v>
      </c>
      <c r="C45" s="72">
        <f>'S2 Maquette'!F46</f>
        <v>0</v>
      </c>
      <c r="D45" s="11"/>
      <c r="E45" s="11"/>
      <c r="F45" s="11"/>
      <c r="G45" s="75"/>
      <c r="H45" s="75"/>
      <c r="I45" s="75"/>
      <c r="J45" s="79"/>
      <c r="K45" s="79"/>
      <c r="L45" s="79"/>
      <c r="M45" s="79"/>
      <c r="N45" s="79"/>
      <c r="O45" s="79"/>
      <c r="P45" s="79"/>
      <c r="Q45" s="79"/>
      <c r="R45" s="79"/>
      <c r="S45" s="78"/>
    </row>
    <row r="46" spans="1:19" s="2" customFormat="1" ht="30.6" customHeight="1">
      <c r="A46" s="70">
        <f>'S2 Maquette'!B47</f>
        <v>0</v>
      </c>
      <c r="B46" s="71">
        <f>'S2 Maquette'!C47</f>
        <v>0</v>
      </c>
      <c r="C46" s="72">
        <f>'S2 Maquette'!F47</f>
        <v>0</v>
      </c>
      <c r="D46" s="11"/>
      <c r="E46" s="11"/>
      <c r="F46" s="11"/>
      <c r="G46" s="75"/>
      <c r="H46" s="75"/>
      <c r="I46" s="75"/>
      <c r="J46" s="79"/>
      <c r="K46" s="79"/>
      <c r="L46" s="79"/>
      <c r="M46" s="79"/>
      <c r="N46" s="79"/>
      <c r="O46" s="79"/>
      <c r="P46" s="79"/>
      <c r="Q46" s="79"/>
      <c r="R46" s="79"/>
      <c r="S46" s="78"/>
    </row>
    <row r="47" spans="1:19" s="2" customFormat="1" ht="30.6" customHeight="1">
      <c r="A47" s="70">
        <f>'S2 Maquette'!B48</f>
        <v>0</v>
      </c>
      <c r="B47" s="71">
        <f>'S2 Maquette'!C48</f>
        <v>0</v>
      </c>
      <c r="C47" s="72">
        <f>'S2 Maquette'!F48</f>
        <v>0</v>
      </c>
      <c r="D47" s="11"/>
      <c r="E47" s="11"/>
      <c r="F47" s="11"/>
      <c r="G47" s="75"/>
      <c r="H47" s="75"/>
      <c r="I47" s="75"/>
      <c r="J47" s="79"/>
      <c r="K47" s="79"/>
      <c r="L47" s="79"/>
      <c r="M47" s="79"/>
      <c r="N47" s="79"/>
      <c r="O47" s="79"/>
      <c r="P47" s="79"/>
      <c r="Q47" s="79"/>
      <c r="R47" s="79"/>
      <c r="S47" s="78"/>
    </row>
    <row r="48" spans="1:19" s="2" customFormat="1" ht="30.6" customHeight="1">
      <c r="A48" s="70">
        <f>'S2 Maquette'!B49</f>
        <v>0</v>
      </c>
      <c r="B48" s="71">
        <f>'S2 Maquette'!C49</f>
        <v>0</v>
      </c>
      <c r="C48" s="72">
        <f>'S2 Maquette'!F49</f>
        <v>0</v>
      </c>
      <c r="D48" s="79"/>
      <c r="E48" s="79"/>
      <c r="F48" s="79"/>
      <c r="G48" s="75"/>
      <c r="H48" s="75"/>
      <c r="I48" s="75"/>
      <c r="J48" s="79"/>
      <c r="K48" s="79"/>
      <c r="L48" s="79"/>
      <c r="M48" s="79"/>
      <c r="N48" s="79"/>
      <c r="O48" s="79"/>
      <c r="P48" s="79"/>
      <c r="Q48" s="79"/>
      <c r="R48" s="79"/>
      <c r="S48" s="78"/>
    </row>
    <row r="49" spans="1:19" s="2" customFormat="1" ht="30.6" customHeight="1">
      <c r="A49" s="70">
        <f>'S2 Maquette'!B50</f>
        <v>0</v>
      </c>
      <c r="B49" s="71">
        <f>'S2 Maquette'!C50</f>
        <v>0</v>
      </c>
      <c r="C49" s="72">
        <f>'S2 Maquette'!F50</f>
        <v>0</v>
      </c>
      <c r="D49" s="79"/>
      <c r="E49" s="79"/>
      <c r="F49" s="79"/>
      <c r="G49" s="75"/>
      <c r="H49" s="75"/>
      <c r="I49" s="75"/>
      <c r="J49" s="79"/>
      <c r="K49" s="79"/>
      <c r="L49" s="79"/>
      <c r="M49" s="79"/>
      <c r="N49" s="79"/>
      <c r="O49" s="79"/>
      <c r="P49" s="79"/>
      <c r="Q49" s="79"/>
      <c r="R49" s="79"/>
      <c r="S49" s="78"/>
    </row>
    <row r="50" spans="1:19" s="2" customFormat="1" ht="30.6" customHeight="1">
      <c r="A50" s="70">
        <f>'S2 Maquette'!B51</f>
        <v>0</v>
      </c>
      <c r="B50" s="71">
        <f>'S2 Maquette'!C51</f>
        <v>0</v>
      </c>
      <c r="C50" s="72">
        <f>'S2 Maquette'!F51</f>
        <v>0</v>
      </c>
      <c r="D50" s="79"/>
      <c r="E50" s="79"/>
      <c r="F50" s="79"/>
      <c r="G50" s="75"/>
      <c r="H50" s="75"/>
      <c r="I50" s="75"/>
      <c r="J50" s="79"/>
      <c r="K50" s="79"/>
      <c r="L50" s="79"/>
      <c r="M50" s="79"/>
      <c r="N50" s="79"/>
      <c r="O50" s="79"/>
      <c r="P50" s="79"/>
      <c r="Q50" s="79"/>
      <c r="R50" s="79"/>
      <c r="S50" s="78"/>
    </row>
    <row r="51" spans="1:19" s="2" customFormat="1" ht="30.6" customHeight="1">
      <c r="A51" s="70">
        <f>'S2 Maquette'!B52</f>
        <v>0</v>
      </c>
      <c r="B51" s="71">
        <f>'S2 Maquette'!C52</f>
        <v>0</v>
      </c>
      <c r="C51" s="72">
        <f>'S2 Maquette'!F52</f>
        <v>0</v>
      </c>
      <c r="D51" s="79"/>
      <c r="E51" s="79"/>
      <c r="F51" s="79"/>
      <c r="G51" s="75"/>
      <c r="H51" s="75"/>
      <c r="I51" s="75"/>
      <c r="J51" s="79"/>
      <c r="K51" s="79"/>
      <c r="L51" s="79"/>
      <c r="M51" s="79"/>
      <c r="N51" s="79"/>
      <c r="O51" s="79"/>
      <c r="P51" s="79"/>
      <c r="Q51" s="79"/>
      <c r="R51" s="79"/>
      <c r="S51" s="78"/>
    </row>
    <row r="52" spans="1:19" ht="30.6" customHeight="1">
      <c r="A52" s="60">
        <f>'S2 Maquette'!B53</f>
        <v>0</v>
      </c>
      <c r="B52" s="47">
        <f>'S2 Maquette'!C53</f>
        <v>0</v>
      </c>
      <c r="C52" s="46">
        <f>'S2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60">
        <f>'S2 Maquette'!B54</f>
        <v>0</v>
      </c>
      <c r="B53" s="47">
        <f>'S2 Maquette'!C54</f>
        <v>0</v>
      </c>
      <c r="C53" s="46">
        <f>'S2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60">
        <f>'S2 Maquette'!B55</f>
        <v>0</v>
      </c>
      <c r="B54" s="47">
        <f>'S2 Maquette'!C55</f>
        <v>0</v>
      </c>
      <c r="C54" s="46">
        <f>'S2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60">
        <f>'S2 Maquette'!B56</f>
        <v>0</v>
      </c>
      <c r="B55" s="47">
        <f>'S2 Maquette'!C56</f>
        <v>0</v>
      </c>
      <c r="C55" s="46">
        <f>'S2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60">
        <f>'S2 Maquette'!B57</f>
        <v>0</v>
      </c>
      <c r="B56" s="47">
        <f>'S2 Maquette'!C57</f>
        <v>0</v>
      </c>
      <c r="C56" s="46">
        <f>'S2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60">
        <f>'S2 Maquette'!B58</f>
        <v>0</v>
      </c>
      <c r="B57" s="47">
        <f>'S2 Maquette'!C58</f>
        <v>0</v>
      </c>
      <c r="C57" s="46">
        <f>'S2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60">
        <f>'S2 Maquette'!B59</f>
        <v>0</v>
      </c>
      <c r="B58" s="47">
        <f>'S2 Maquette'!C59</f>
        <v>0</v>
      </c>
      <c r="C58" s="46">
        <f>'S2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60">
        <f>'S2 Maquette'!B60</f>
        <v>0</v>
      </c>
      <c r="B59" s="47">
        <f>'S2 Maquette'!C60</f>
        <v>0</v>
      </c>
      <c r="C59" s="46">
        <f>'S2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60">
        <f>'S2 Maquette'!B61</f>
        <v>0</v>
      </c>
      <c r="B60" s="47">
        <f>'S2 Maquette'!C61</f>
        <v>0</v>
      </c>
      <c r="C60" s="46">
        <f>'S2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60">
        <f>'S2 Maquette'!B62</f>
        <v>0</v>
      </c>
      <c r="B61" s="47">
        <f>'S2 Maquette'!C62</f>
        <v>0</v>
      </c>
      <c r="C61" s="46">
        <f>'S2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60">
        <f>'S2 Maquette'!B63</f>
        <v>0</v>
      </c>
      <c r="B62" s="47">
        <f>'S2 Maquette'!C63</f>
        <v>0</v>
      </c>
      <c r="C62" s="46">
        <f>'S2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60">
        <f>'S2 Maquette'!B64</f>
        <v>0</v>
      </c>
      <c r="B63" s="47">
        <f>'S2 Maquette'!C64</f>
        <v>0</v>
      </c>
      <c r="C63" s="46">
        <f>'S2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60">
        <f>'S2 Maquette'!B65</f>
        <v>0</v>
      </c>
      <c r="B64" s="47">
        <f>'S2 Maquette'!C65</f>
        <v>0</v>
      </c>
      <c r="C64" s="46">
        <f>'S2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60">
        <f>'S2 Maquette'!B66</f>
        <v>0</v>
      </c>
      <c r="B65" s="47">
        <f>'S2 Maquette'!C66</f>
        <v>0</v>
      </c>
      <c r="C65" s="46">
        <f>'S2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60">
        <f>'S2 Maquette'!B67</f>
        <v>0</v>
      </c>
      <c r="B66" s="47">
        <f>'S2 Maquette'!C67</f>
        <v>0</v>
      </c>
      <c r="C66" s="46">
        <f>'S2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60">
        <f>'S2 Maquette'!B68</f>
        <v>0</v>
      </c>
      <c r="B67" s="47">
        <f>'S2 Maquette'!C68</f>
        <v>0</v>
      </c>
      <c r="C67" s="46">
        <f>'S2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60">
        <f>'S2 Maquette'!B69</f>
        <v>0</v>
      </c>
      <c r="B68" s="47">
        <f>'S2 Maquette'!C69</f>
        <v>0</v>
      </c>
      <c r="C68" s="46">
        <f>'S2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60">
        <f>'S2 Maquette'!B70</f>
        <v>0</v>
      </c>
      <c r="B69" s="47">
        <f>'S2 Maquette'!C70</f>
        <v>0</v>
      </c>
      <c r="C69" s="46">
        <f>'S2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60">
        <f>'S2 Maquette'!B71</f>
        <v>0</v>
      </c>
      <c r="B70" s="47">
        <f>'S2 Maquette'!C71</f>
        <v>0</v>
      </c>
      <c r="C70" s="46">
        <f>'S2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60">
        <f>'S2 Maquette'!B72</f>
        <v>0</v>
      </c>
      <c r="B71" s="47">
        <f>'S2 Maquette'!C72</f>
        <v>0</v>
      </c>
      <c r="C71" s="46">
        <f>'S2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60">
        <f>'S2 Maquette'!B73</f>
        <v>0</v>
      </c>
      <c r="B72" s="47">
        <f>'S2 Maquette'!C73</f>
        <v>0</v>
      </c>
      <c r="C72" s="46">
        <f>'S2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60">
        <f>'S2 Maquette'!B74</f>
        <v>0</v>
      </c>
      <c r="B73" s="47">
        <f>'S2 Maquette'!C74</f>
        <v>0</v>
      </c>
      <c r="C73" s="46">
        <f>'S2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60">
        <f>'S2 Maquette'!B75</f>
        <v>0</v>
      </c>
      <c r="B74" s="47">
        <f>'S2 Maquette'!C75</f>
        <v>0</v>
      </c>
      <c r="C74" s="46">
        <f>'S2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60">
        <f>'S2 Maquette'!B76</f>
        <v>0</v>
      </c>
      <c r="B75" s="47">
        <f>'S2 Maquette'!C76</f>
        <v>0</v>
      </c>
      <c r="C75" s="46">
        <f>'S2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60">
        <f>'S2 Maquette'!B77</f>
        <v>0</v>
      </c>
      <c r="B76" s="47">
        <f>'S2 Maquette'!C77</f>
        <v>0</v>
      </c>
      <c r="C76" s="46">
        <f>'S2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60">
        <f>'S2 Maquette'!B78</f>
        <v>0</v>
      </c>
      <c r="B77" s="47">
        <f>'S2 Maquette'!C78</f>
        <v>0</v>
      </c>
      <c r="C77" s="46">
        <f>'S2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60">
        <f>'S2 Maquette'!B79</f>
        <v>0</v>
      </c>
      <c r="B78" s="47">
        <f>'S2 Maquette'!C79</f>
        <v>0</v>
      </c>
      <c r="C78" s="46">
        <f>'S2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60">
        <f>'S2 Maquette'!B80</f>
        <v>0</v>
      </c>
      <c r="B79" s="47">
        <f>'S2 Maquette'!C80</f>
        <v>0</v>
      </c>
      <c r="C79" s="46">
        <f>'S2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60">
        <f>'S2 Maquette'!B81</f>
        <v>0</v>
      </c>
      <c r="B80" s="47">
        <f>'S2 Maquette'!C81</f>
        <v>0</v>
      </c>
      <c r="C80" s="46">
        <f>'S2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60">
        <f>'S2 Maquette'!B82</f>
        <v>0</v>
      </c>
      <c r="B81" s="47">
        <f>'S2 Maquette'!C82</f>
        <v>0</v>
      </c>
      <c r="C81" s="46">
        <f>'S2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60">
        <f>'S2 Maquette'!B83</f>
        <v>0</v>
      </c>
      <c r="B82" s="47">
        <f>'S2 Maquette'!C83</f>
        <v>0</v>
      </c>
      <c r="C82" s="46">
        <f>'S2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60">
        <f>'S2 Maquette'!B84</f>
        <v>0</v>
      </c>
      <c r="B83" s="47">
        <f>'S2 Maquette'!C84</f>
        <v>0</v>
      </c>
      <c r="C83" s="46">
        <f>'S2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60">
        <f>'S2 Maquette'!B85</f>
        <v>0</v>
      </c>
      <c r="B84" s="47">
        <f>'S2 Maquette'!C85</f>
        <v>0</v>
      </c>
      <c r="C84" s="46">
        <f>'S2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60">
        <f>'S2 Maquette'!B86</f>
        <v>0</v>
      </c>
      <c r="B85" s="47">
        <f>'S2 Maquette'!C86</f>
        <v>0</v>
      </c>
      <c r="C85" s="46">
        <f>'S2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60">
        <f>'S2 Maquette'!B87</f>
        <v>0</v>
      </c>
      <c r="B86" s="47">
        <f>'S2 Maquette'!C87</f>
        <v>0</v>
      </c>
      <c r="C86" s="46">
        <f>'S2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60">
        <f>'S2 Maquette'!B88</f>
        <v>0</v>
      </c>
      <c r="B87" s="47">
        <f>'S2 Maquette'!C88</f>
        <v>0</v>
      </c>
      <c r="C87" s="46">
        <f>'S2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60">
        <f>'S2 Maquette'!B89</f>
        <v>0</v>
      </c>
      <c r="B88" s="47">
        <f>'S2 Maquette'!C89</f>
        <v>0</v>
      </c>
      <c r="C88" s="46">
        <f>'S2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60">
        <f>'S2 Maquette'!B90</f>
        <v>0</v>
      </c>
      <c r="B89" s="47">
        <f>'S2 Maquette'!C90</f>
        <v>0</v>
      </c>
      <c r="C89" s="46">
        <f>'S2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60">
        <f>'S2 Maquette'!B91</f>
        <v>0</v>
      </c>
      <c r="B90" s="47">
        <f>'S2 Maquette'!C91</f>
        <v>0</v>
      </c>
      <c r="C90" s="46">
        <f>'S2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60">
        <f>'S2 Maquette'!B92</f>
        <v>0</v>
      </c>
      <c r="B91" s="47">
        <f>'S2 Maquette'!C92</f>
        <v>0</v>
      </c>
      <c r="C91" s="46">
        <f>'S2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60">
        <f>'S2 Maquette'!B93</f>
        <v>0</v>
      </c>
      <c r="B92" s="47">
        <f>'S2 Maquette'!C93</f>
        <v>0</v>
      </c>
      <c r="C92" s="46">
        <f>'S2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60">
        <f>'S2 Maquette'!B94</f>
        <v>0</v>
      </c>
      <c r="B93" s="47">
        <f>'S2 Maquette'!C94</f>
        <v>0</v>
      </c>
      <c r="C93" s="46">
        <f>'S2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60">
        <f>'S2 Maquette'!B95</f>
        <v>0</v>
      </c>
      <c r="B94" s="47">
        <f>'S2 Maquette'!C95</f>
        <v>0</v>
      </c>
      <c r="C94" s="46">
        <f>'S2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60">
        <f>'S2 Maquette'!B96</f>
        <v>0</v>
      </c>
      <c r="B95" s="47">
        <f>'S2 Maquette'!C96</f>
        <v>0</v>
      </c>
      <c r="C95" s="46">
        <f>'S2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60">
        <f>'S2 Maquette'!B97</f>
        <v>0</v>
      </c>
      <c r="B96" s="47">
        <f>'S2 Maquette'!C97</f>
        <v>0</v>
      </c>
      <c r="C96" s="46">
        <f>'S2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60">
        <f>'S2 Maquette'!B98</f>
        <v>0</v>
      </c>
      <c r="B97" s="47">
        <f>'S2 Maquette'!C98</f>
        <v>0</v>
      </c>
      <c r="C97" s="46">
        <f>'S2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60">
        <f>'S2 Maquette'!B99</f>
        <v>0</v>
      </c>
      <c r="B98" s="47">
        <f>'S2 Maquette'!C99</f>
        <v>0</v>
      </c>
      <c r="C98" s="46">
        <f>'S2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60">
        <f>'S2 Maquette'!B100</f>
        <v>0</v>
      </c>
      <c r="B99" s="47">
        <f>'S2 Maquette'!C100</f>
        <v>0</v>
      </c>
      <c r="C99" s="46">
        <f>'S2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60">
        <f>'S2 Maquette'!B101</f>
        <v>0</v>
      </c>
      <c r="B100" s="47">
        <f>'S2 Maquette'!C101</f>
        <v>0</v>
      </c>
      <c r="C100" s="46">
        <f>'S2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60">
        <f>'S2 Maquette'!B102</f>
        <v>0</v>
      </c>
      <c r="B101" s="47">
        <f>'S2 Maquette'!C102</f>
        <v>0</v>
      </c>
      <c r="C101" s="46">
        <f>'S2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60">
        <f>'S2 Maquette'!B103</f>
        <v>0</v>
      </c>
      <c r="B102" s="47">
        <f>'S2 Maquette'!C103</f>
        <v>0</v>
      </c>
      <c r="C102" s="46">
        <f>'S2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60">
        <f>'S2 Maquette'!B104</f>
        <v>0</v>
      </c>
      <c r="B103" s="47">
        <f>'S2 Maquette'!C104</f>
        <v>0</v>
      </c>
      <c r="C103" s="46">
        <f>'S2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60">
        <f>'S2 Maquette'!B105</f>
        <v>0</v>
      </c>
      <c r="B104" s="47">
        <f>'S2 Maquette'!C105</f>
        <v>0</v>
      </c>
      <c r="C104" s="46">
        <f>'S2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60">
        <f>'S2 Maquette'!B106</f>
        <v>0</v>
      </c>
      <c r="B105" s="47">
        <f>'S2 Maquette'!C106</f>
        <v>0</v>
      </c>
      <c r="C105" s="46">
        <f>'S2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60">
        <f>'S2 Maquette'!B107</f>
        <v>0</v>
      </c>
      <c r="B106" s="47">
        <f>'S2 Maquette'!C107</f>
        <v>0</v>
      </c>
      <c r="C106" s="46">
        <f>'S2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60">
        <f>'S2 Maquette'!B108</f>
        <v>0</v>
      </c>
      <c r="B107" s="47">
        <f>'S2 Maquette'!C108</f>
        <v>0</v>
      </c>
      <c r="C107" s="46">
        <f>'S2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60">
        <f>'S2 Maquette'!B109</f>
        <v>0</v>
      </c>
      <c r="B108" s="47">
        <f>'S2 Maquette'!C109</f>
        <v>0</v>
      </c>
      <c r="C108" s="46">
        <f>'S2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60">
        <f>'S2 Maquette'!B110</f>
        <v>0</v>
      </c>
      <c r="B109" s="47">
        <f>'S2 Maquette'!C110</f>
        <v>0</v>
      </c>
      <c r="C109" s="46">
        <f>'S2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60">
        <f>'S2 Maquette'!B111</f>
        <v>0</v>
      </c>
      <c r="B110" s="47">
        <f>'S2 Maquette'!C111</f>
        <v>0</v>
      </c>
      <c r="C110" s="46">
        <f>'S2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60">
        <f>'S2 Maquette'!B112</f>
        <v>0</v>
      </c>
      <c r="B111" s="47">
        <f>'S2 Maquette'!C112</f>
        <v>0</v>
      </c>
      <c r="C111" s="46">
        <f>'S2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60">
        <f>'S2 Maquette'!B113</f>
        <v>0</v>
      </c>
      <c r="B112" s="47">
        <f>'S2 Maquette'!C113</f>
        <v>0</v>
      </c>
      <c r="C112" s="46">
        <f>'S2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60">
        <f>'S2 Maquette'!B114</f>
        <v>0</v>
      </c>
      <c r="B113" s="47">
        <f>'S2 Maquette'!C114</f>
        <v>0</v>
      </c>
      <c r="C113" s="46">
        <f>'S2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60">
        <f>'S2 Maquette'!B115</f>
        <v>0</v>
      </c>
      <c r="B114" s="47">
        <f>'S2 Maquette'!C115</f>
        <v>0</v>
      </c>
      <c r="C114" s="46">
        <f>'S2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60">
        <f>'S2 Maquette'!B116</f>
        <v>0</v>
      </c>
      <c r="B115" s="47">
        <f>'S2 Maquette'!C116</f>
        <v>0</v>
      </c>
      <c r="C115" s="46">
        <f>'S2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Maquette'!B117</f>
        <v>0</v>
      </c>
      <c r="B116" s="47">
        <f>'S2 Maquette'!C117</f>
        <v>0</v>
      </c>
      <c r="C116" s="46">
        <f>'S2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Maquette'!B118</f>
        <v>0</v>
      </c>
      <c r="B117" s="47">
        <f>'S2 Maquette'!C118</f>
        <v>0</v>
      </c>
      <c r="C117" s="46">
        <f>'S2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Maquette'!B119</f>
        <v>0</v>
      </c>
      <c r="B118" s="47">
        <f>'S2 Maquette'!C119</f>
        <v>0</v>
      </c>
      <c r="C118" s="46">
        <f>'S2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Maquette'!B120</f>
        <v>0</v>
      </c>
      <c r="B119" s="47">
        <f>'S2 Maquette'!C120</f>
        <v>0</v>
      </c>
      <c r="C119" s="46">
        <f>'S2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Maquette'!B121</f>
        <v>0</v>
      </c>
      <c r="B120" s="47">
        <f>'S2 Maquette'!C121</f>
        <v>0</v>
      </c>
      <c r="C120" s="46">
        <f>'S2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Maquette'!B122</f>
        <v>0</v>
      </c>
      <c r="B121" s="47">
        <f>'S2 Maquette'!C122</f>
        <v>0</v>
      </c>
      <c r="C121" s="46">
        <f>'S2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Maquette'!B123</f>
        <v>0</v>
      </c>
      <c r="B122" s="47">
        <f>'S2 Maquette'!C123</f>
        <v>0</v>
      </c>
      <c r="C122" s="46">
        <f>'S2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Maquette'!B124</f>
        <v>0</v>
      </c>
      <c r="B123" s="47">
        <f>'S2 Maquette'!C124</f>
        <v>0</v>
      </c>
      <c r="C123" s="46">
        <f>'S2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Maquette'!B125</f>
        <v>0</v>
      </c>
      <c r="B124" s="47">
        <f>'S2 Maquette'!C125</f>
        <v>0</v>
      </c>
      <c r="C124" s="46">
        <f>'S2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Maquette'!B126</f>
        <v>0</v>
      </c>
      <c r="B125" s="47">
        <f>'S2 Maquette'!C126</f>
        <v>0</v>
      </c>
      <c r="C125" s="46">
        <f>'S2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Maquette'!B127</f>
        <v>0</v>
      </c>
      <c r="B126" s="47">
        <f>'S2 Maquette'!C127</f>
        <v>0</v>
      </c>
      <c r="C126" s="46">
        <f>'S2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Maquette'!B128</f>
        <v>0</v>
      </c>
      <c r="B127" s="47">
        <f>'S2 Maquette'!C128</f>
        <v>0</v>
      </c>
      <c r="C127" s="46">
        <f>'S2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Maquette'!B129</f>
        <v>0</v>
      </c>
      <c r="B128" s="47">
        <f>'S2 Maquette'!C129</f>
        <v>0</v>
      </c>
      <c r="C128" s="46">
        <f>'S2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Maquette'!B130</f>
        <v>0</v>
      </c>
      <c r="B129" s="47">
        <f>'S2 Maquette'!C130</f>
        <v>0</v>
      </c>
      <c r="C129" s="46">
        <f>'S2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Maquette'!B131</f>
        <v>0</v>
      </c>
      <c r="B130" s="47">
        <f>'S2 Maquette'!C131</f>
        <v>0</v>
      </c>
      <c r="C130" s="46">
        <f>'S2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Maquette'!B132</f>
        <v>0</v>
      </c>
      <c r="B131" s="47">
        <f>'S2 Maquette'!C132</f>
        <v>0</v>
      </c>
      <c r="C131" s="46">
        <f>'S2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Maquette'!B133</f>
        <v>0</v>
      </c>
      <c r="B132" s="47">
        <f>'S2 Maquette'!C133</f>
        <v>0</v>
      </c>
      <c r="C132" s="46">
        <f>'S2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Maquette'!B134</f>
        <v>0</v>
      </c>
      <c r="B133" s="47">
        <f>'S2 Maquette'!C134</f>
        <v>0</v>
      </c>
      <c r="C133" s="46">
        <f>'S2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Maquette'!B135</f>
        <v>0</v>
      </c>
      <c r="B134" s="47">
        <f>'S2 Maquette'!C135</f>
        <v>0</v>
      </c>
      <c r="C134" s="46">
        <f>'S2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Maquette'!B136</f>
        <v>0</v>
      </c>
      <c r="B135" s="47">
        <f>'S2 Maquette'!C136</f>
        <v>0</v>
      </c>
      <c r="C135" s="46">
        <f>'S2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Maquette'!B137</f>
        <v>0</v>
      </c>
      <c r="B136" s="47">
        <f>'S2 Maquette'!C137</f>
        <v>0</v>
      </c>
      <c r="C136" s="46">
        <f>'S2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Maquette'!B138</f>
        <v>0</v>
      </c>
      <c r="B137" s="47">
        <f>'S2 Maquette'!C138</f>
        <v>0</v>
      </c>
      <c r="C137" s="46">
        <f>'S2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Maquette'!B139</f>
        <v>0</v>
      </c>
      <c r="B138" s="47">
        <f>'S2 Maquette'!C139</f>
        <v>0</v>
      </c>
      <c r="C138" s="46">
        <f>'S2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Maquette'!B140</f>
        <v>0</v>
      </c>
      <c r="B139" s="47">
        <f>'S2 Maquette'!C140</f>
        <v>0</v>
      </c>
      <c r="C139" s="46">
        <f>'S2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Maquette'!B141</f>
        <v>0</v>
      </c>
      <c r="B140" s="47">
        <f>'S2 Maquette'!C141</f>
        <v>0</v>
      </c>
      <c r="C140" s="46">
        <f>'S2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Maquette'!B142</f>
        <v>0</v>
      </c>
      <c r="B141" s="47">
        <f>'S2 Maquette'!C142</f>
        <v>0</v>
      </c>
      <c r="C141" s="46">
        <f>'S2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Maquette'!B143</f>
        <v>0</v>
      </c>
      <c r="B142" s="47">
        <f>'S2 Maquette'!C143</f>
        <v>0</v>
      </c>
      <c r="C142" s="46">
        <f>'S2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Maquette'!B144</f>
        <v>0</v>
      </c>
      <c r="B143" s="47">
        <f>'S2 Maquette'!C144</f>
        <v>0</v>
      </c>
      <c r="C143" s="46">
        <f>'S2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Maquette'!B145</f>
        <v>0</v>
      </c>
      <c r="B144" s="47">
        <f>'S2 Maquette'!C145</f>
        <v>0</v>
      </c>
      <c r="C144" s="46">
        <f>'S2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Maquette'!B146</f>
        <v>0</v>
      </c>
      <c r="B145" s="47">
        <f>'S2 Maquette'!C146</f>
        <v>0</v>
      </c>
      <c r="C145" s="46">
        <f>'S2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Maquette'!B147</f>
        <v>0</v>
      </c>
      <c r="B146" s="47">
        <f>'S2 Maquette'!C147</f>
        <v>0</v>
      </c>
      <c r="C146" s="46">
        <f>'S2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Maquette'!B148</f>
        <v>0</v>
      </c>
      <c r="B147" s="47">
        <f>'S2 Maquette'!C148</f>
        <v>0</v>
      </c>
      <c r="C147" s="46">
        <f>'S2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Maquette'!B149</f>
        <v>0</v>
      </c>
      <c r="B148" s="47">
        <f>'S2 Maquette'!C149</f>
        <v>0</v>
      </c>
      <c r="C148" s="46">
        <f>'S2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Maquette'!B150</f>
        <v>0</v>
      </c>
      <c r="B149" s="47">
        <f>'S2 Maquette'!C150</f>
        <v>0</v>
      </c>
      <c r="C149" s="46">
        <f>'S2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Maquette'!B151</f>
        <v>0</v>
      </c>
      <c r="B150" s="47">
        <f>'S2 Maquette'!C151</f>
        <v>0</v>
      </c>
      <c r="C150" s="46">
        <f>'S2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Maquette'!B152</f>
        <v>0</v>
      </c>
      <c r="B151" s="47">
        <f>'S2 Maquette'!C152</f>
        <v>0</v>
      </c>
      <c r="C151" s="46">
        <f>'S2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Maquette'!B153</f>
        <v>0</v>
      </c>
      <c r="B152" s="47">
        <f>'S2 Maquette'!C153</f>
        <v>0</v>
      </c>
      <c r="C152" s="46">
        <f>'S2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Maquette'!B154</f>
        <v>0</v>
      </c>
      <c r="B153" s="47">
        <f>'S2 Maquette'!C154</f>
        <v>0</v>
      </c>
      <c r="C153" s="46">
        <f>'S2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Maquette'!B155</f>
        <v>0</v>
      </c>
      <c r="B154" s="47">
        <f>'S2 Maquette'!C155</f>
        <v>0</v>
      </c>
      <c r="C154" s="46">
        <f>'S2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Maquette'!B156</f>
        <v>0</v>
      </c>
      <c r="B155" s="47">
        <f>'S2 Maquette'!C156</f>
        <v>0</v>
      </c>
      <c r="C155" s="46">
        <f>'S2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Maquette'!B157</f>
        <v>0</v>
      </c>
      <c r="B156" s="47">
        <f>'S2 Maquette'!C157</f>
        <v>0</v>
      </c>
      <c r="C156" s="46">
        <f>'S2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Maquette'!B158</f>
        <v>0</v>
      </c>
      <c r="B157" s="47">
        <f>'S2 Maquette'!C158</f>
        <v>0</v>
      </c>
      <c r="C157" s="46">
        <f>'S2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Maquette'!B159</f>
        <v>0</v>
      </c>
      <c r="B158" s="47">
        <f>'S2 Maquette'!C159</f>
        <v>0</v>
      </c>
      <c r="C158" s="46">
        <f>'S2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Maquette'!B160</f>
        <v>0</v>
      </c>
      <c r="B159" s="47">
        <f>'S2 Maquette'!C160</f>
        <v>0</v>
      </c>
      <c r="C159" s="46">
        <f>'S2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Maquette'!B161</f>
        <v>0</v>
      </c>
      <c r="B160" s="47">
        <f>'S2 Maquette'!C161</f>
        <v>0</v>
      </c>
      <c r="C160" s="46">
        <f>'S2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Maquette'!B162</f>
        <v>0</v>
      </c>
      <c r="B161" s="47">
        <f>'S2 Maquette'!C162</f>
        <v>0</v>
      </c>
      <c r="C161" s="46">
        <f>'S2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Maquette'!B163</f>
        <v>0</v>
      </c>
      <c r="B162" s="47">
        <f>'S2 Maquette'!C163</f>
        <v>0</v>
      </c>
      <c r="C162" s="46">
        <f>'S2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Maquette'!B164</f>
        <v>0</v>
      </c>
      <c r="B163" s="47">
        <f>'S2 Maquette'!C164</f>
        <v>0</v>
      </c>
      <c r="C163" s="46">
        <f>'S2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Maquette'!B165</f>
        <v>0</v>
      </c>
      <c r="B164" s="47">
        <f>'S2 Maquette'!C165</f>
        <v>0</v>
      </c>
      <c r="C164" s="46">
        <f>'S2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Maquette'!B166</f>
        <v>0</v>
      </c>
      <c r="B165" s="47">
        <f>'S2 Maquette'!C166</f>
        <v>0</v>
      </c>
      <c r="C165" s="46">
        <f>'S2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Maquette'!B167</f>
        <v>0</v>
      </c>
      <c r="B166" s="47">
        <f>'S2 Maquette'!C167</f>
        <v>0</v>
      </c>
      <c r="C166" s="46">
        <f>'S2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Maquette'!B168</f>
        <v>0</v>
      </c>
      <c r="B167" s="47">
        <f>'S2 Maquette'!C168</f>
        <v>0</v>
      </c>
      <c r="C167" s="46">
        <f>'S2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Maquette'!B169</f>
        <v>0</v>
      </c>
      <c r="B168" s="47">
        <f>'S2 Maquette'!C169</f>
        <v>0</v>
      </c>
      <c r="C168" s="46">
        <f>'S2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Maquette'!B170</f>
        <v>0</v>
      </c>
      <c r="B169" s="47">
        <f>'S2 Maquette'!C170</f>
        <v>0</v>
      </c>
      <c r="C169" s="46">
        <f>'S2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Maquette'!B171</f>
        <v>0</v>
      </c>
      <c r="B170" s="47">
        <f>'S2 Maquette'!C171</f>
        <v>0</v>
      </c>
      <c r="C170" s="46">
        <f>'S2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Maquette'!B172</f>
        <v>0</v>
      </c>
      <c r="B171" s="47">
        <f>'S2 Maquette'!C172</f>
        <v>0</v>
      </c>
      <c r="C171" s="46">
        <f>'S2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Maquette'!B173</f>
        <v>0</v>
      </c>
      <c r="B172" s="47">
        <f>'S2 Maquette'!C173</f>
        <v>0</v>
      </c>
      <c r="C172" s="46">
        <f>'S2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Maquette'!B174</f>
        <v>0</v>
      </c>
      <c r="B173" s="47">
        <f>'S2 Maquette'!C174</f>
        <v>0</v>
      </c>
      <c r="C173" s="46">
        <f>'S2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Maquette'!B175</f>
        <v>0</v>
      </c>
      <c r="B174" s="47">
        <f>'S2 Maquette'!C175</f>
        <v>0</v>
      </c>
      <c r="C174" s="46">
        <f>'S2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Maquette'!B176</f>
        <v>0</v>
      </c>
      <c r="B175" s="47">
        <f>'S2 Maquette'!C176</f>
        <v>0</v>
      </c>
      <c r="C175" s="46">
        <f>'S2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Maquette'!B177</f>
        <v>0</v>
      </c>
      <c r="B176" s="47">
        <f>'S2 Maquette'!C177</f>
        <v>0</v>
      </c>
      <c r="C176" s="46">
        <f>'S2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Maquette'!B178</f>
        <v>0</v>
      </c>
      <c r="B177" s="47">
        <f>'S2 Maquette'!C178</f>
        <v>0</v>
      </c>
      <c r="C177" s="46">
        <f>'S2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Maquette'!B179</f>
        <v>0</v>
      </c>
      <c r="B178" s="47">
        <f>'S2 Maquette'!C179</f>
        <v>0</v>
      </c>
      <c r="C178" s="46">
        <f>'S2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Maquette'!B180</f>
        <v>0</v>
      </c>
      <c r="B179" s="47">
        <f>'S2 Maquette'!C180</f>
        <v>0</v>
      </c>
      <c r="C179" s="46">
        <f>'S2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Maquette'!B181</f>
        <v>0</v>
      </c>
      <c r="B180" s="47">
        <f>'S2 Maquette'!C181</f>
        <v>0</v>
      </c>
      <c r="C180" s="46">
        <f>'S2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Maquette'!B182</f>
        <v>0</v>
      </c>
      <c r="B181" s="47">
        <f>'S2 Maquette'!C182</f>
        <v>0</v>
      </c>
      <c r="C181" s="46">
        <f>'S2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Maquette'!B183</f>
        <v>0</v>
      </c>
      <c r="B182" s="47">
        <f>'S2 Maquette'!C183</f>
        <v>0</v>
      </c>
      <c r="C182" s="46">
        <f>'S2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Maquette'!B184</f>
        <v>0</v>
      </c>
      <c r="B183" s="47">
        <f>'S2 Maquette'!C184</f>
        <v>0</v>
      </c>
      <c r="C183" s="46">
        <f>'S2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Maquette'!B185</f>
        <v>0</v>
      </c>
      <c r="B184" s="47">
        <f>'S2 Maquette'!C185</f>
        <v>0</v>
      </c>
      <c r="C184" s="46">
        <f>'S2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Maquette'!B186</f>
        <v>0</v>
      </c>
      <c r="B185" s="47">
        <f>'S2 Maquette'!C186</f>
        <v>0</v>
      </c>
      <c r="C185" s="46">
        <f>'S2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Maquette'!B187</f>
        <v>0</v>
      </c>
      <c r="B186" s="47">
        <f>'S2 Maquette'!C187</f>
        <v>0</v>
      </c>
      <c r="C186" s="46">
        <f>'S2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Maquette'!B188</f>
        <v>0</v>
      </c>
      <c r="B187" s="47">
        <f>'S2 Maquette'!C188</f>
        <v>0</v>
      </c>
      <c r="C187" s="46">
        <f>'S2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Maquette'!B189</f>
        <v>0</v>
      </c>
      <c r="B188" s="47">
        <f>'S2 Maquette'!C189</f>
        <v>0</v>
      </c>
      <c r="C188" s="46">
        <f>'S2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Maquette'!B190</f>
        <v>0</v>
      </c>
      <c r="B189" s="47">
        <f>'S2 Maquette'!C190</f>
        <v>0</v>
      </c>
      <c r="C189" s="46">
        <f>'S2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Maquette'!B191</f>
        <v>0</v>
      </c>
      <c r="B190" s="47">
        <f>'S2 Maquette'!C191</f>
        <v>0</v>
      </c>
      <c r="C190" s="46">
        <f>'S2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Maquette'!B192</f>
        <v>0</v>
      </c>
      <c r="B191" s="47">
        <f>'S2 Maquette'!C192</f>
        <v>0</v>
      </c>
      <c r="C191" s="46">
        <f>'S2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Maquette'!B193</f>
        <v>0</v>
      </c>
      <c r="B192" s="47">
        <f>'S2 Maquette'!C193</f>
        <v>0</v>
      </c>
      <c r="C192" s="46">
        <f>'S2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Maquette'!B194</f>
        <v>0</v>
      </c>
      <c r="B193" s="47">
        <f>'S2 Maquette'!C194</f>
        <v>0</v>
      </c>
      <c r="C193" s="46">
        <f>'S2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Maquette'!B195</f>
        <v>0</v>
      </c>
      <c r="B194" s="47">
        <f>'S2 Maquette'!C195</f>
        <v>0</v>
      </c>
      <c r="C194" s="46">
        <f>'S2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Maquette'!B196</f>
        <v>0</v>
      </c>
      <c r="B195" s="47">
        <f>'S2 Maquette'!C196</f>
        <v>0</v>
      </c>
      <c r="C195" s="46">
        <f>'S2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Maquette'!B197</f>
        <v>0</v>
      </c>
      <c r="B196" s="47">
        <f>'S2 Maquette'!C197</f>
        <v>0</v>
      </c>
      <c r="C196" s="46">
        <f>'S2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Maquette'!B198</f>
        <v>0</v>
      </c>
      <c r="B197" s="47">
        <f>'S2 Maquette'!C198</f>
        <v>0</v>
      </c>
      <c r="C197" s="46">
        <f>'S2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Maquette'!B199</f>
        <v>0</v>
      </c>
      <c r="B198" s="47">
        <f>'S2 Maquette'!C199</f>
        <v>0</v>
      </c>
      <c r="C198" s="46">
        <f>'S2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Maquette'!B200</f>
        <v>0</v>
      </c>
      <c r="B199" s="47">
        <f>'S2 Maquette'!C200</f>
        <v>0</v>
      </c>
      <c r="C199" s="46">
        <f>'S2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Maquette'!B201</f>
        <v>0</v>
      </c>
      <c r="B200" s="47">
        <f>'S2 Maquette'!C201</f>
        <v>0</v>
      </c>
      <c r="C200" s="46">
        <f>'S2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Maquette'!B202</f>
        <v>0</v>
      </c>
      <c r="B201" s="47">
        <f>'S2 Maquette'!C202</f>
        <v>0</v>
      </c>
      <c r="C201" s="46">
        <f>'S2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Maquette'!B203</f>
        <v>0</v>
      </c>
      <c r="B202" s="47">
        <f>'S2 Maquette'!C203</f>
        <v>0</v>
      </c>
      <c r="C202" s="46">
        <f>'S2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Maquette'!B204</f>
        <v>0</v>
      </c>
      <c r="B203" s="47">
        <f>'S2 Maquette'!C204</f>
        <v>0</v>
      </c>
      <c r="C203" s="46">
        <f>'S2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Maquette'!B205</f>
        <v>0</v>
      </c>
      <c r="B204" s="47">
        <f>'S2 Maquette'!C205</f>
        <v>0</v>
      </c>
      <c r="C204" s="46">
        <f>'S2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Maquette'!B206</f>
        <v>0</v>
      </c>
      <c r="B205" s="47">
        <f>'S2 Maquette'!C206</f>
        <v>0</v>
      </c>
      <c r="C205" s="46">
        <f>'S2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Maquette'!B207</f>
        <v>0</v>
      </c>
      <c r="B206" s="47">
        <f>'S2 Maquette'!C207</f>
        <v>0</v>
      </c>
      <c r="C206" s="46">
        <f>'S2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Maquette'!B208</f>
        <v>0</v>
      </c>
      <c r="B207" s="47">
        <f>'S2 Maquette'!C208</f>
        <v>0</v>
      </c>
      <c r="C207" s="46">
        <f>'S2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Maquette'!B209</f>
        <v>0</v>
      </c>
      <c r="B208" s="47">
        <f>'S2 Maquette'!C209</f>
        <v>0</v>
      </c>
      <c r="C208" s="46">
        <f>'S2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Maquette'!B210</f>
        <v>0</v>
      </c>
      <c r="B209" s="47">
        <f>'S2 Maquette'!C210</f>
        <v>0</v>
      </c>
      <c r="C209" s="46">
        <f>'S2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Maquette'!B211</f>
        <v>0</v>
      </c>
      <c r="B210" s="47">
        <f>'S2 Maquette'!C211</f>
        <v>0</v>
      </c>
      <c r="C210" s="46">
        <f>'S2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Maquette'!B212</f>
        <v>0</v>
      </c>
      <c r="B211" s="47">
        <f>'S2 Maquette'!C212</f>
        <v>0</v>
      </c>
      <c r="C211" s="46">
        <f>'S2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Maquette'!B213</f>
        <v>0</v>
      </c>
      <c r="B212" s="47">
        <f>'S2 Maquette'!C213</f>
        <v>0</v>
      </c>
      <c r="C212" s="46">
        <f>'S2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Maquette'!B214</f>
        <v>0</v>
      </c>
      <c r="B213" s="47">
        <f>'S2 Maquette'!C214</f>
        <v>0</v>
      </c>
      <c r="C213" s="46">
        <f>'S2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Maquette'!B215</f>
        <v>0</v>
      </c>
      <c r="B214" s="47">
        <f>'S2 Maquette'!C215</f>
        <v>0</v>
      </c>
      <c r="C214" s="46">
        <f>'S2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Maquette'!B216</f>
        <v>0</v>
      </c>
      <c r="B215" s="47">
        <f>'S2 Maquette'!C216</f>
        <v>0</v>
      </c>
      <c r="C215" s="46">
        <f>'S2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Maquette'!B217</f>
        <v>0</v>
      </c>
      <c r="B216" s="47">
        <f>'S2 Maquette'!C217</f>
        <v>0</v>
      </c>
      <c r="C216" s="46">
        <f>'S2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Maquette'!B218</f>
        <v>0</v>
      </c>
      <c r="B217" s="47">
        <f>'S2 Maquette'!C218</f>
        <v>0</v>
      </c>
      <c r="C217" s="46">
        <f>'S2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Maquette'!B219</f>
        <v>0</v>
      </c>
      <c r="B218" s="47">
        <f>'S2 Maquette'!C219</f>
        <v>0</v>
      </c>
      <c r="C218" s="46">
        <f>'S2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Maquette'!B220</f>
        <v>0</v>
      </c>
      <c r="B219" s="47">
        <f>'S2 Maquette'!C220</f>
        <v>0</v>
      </c>
      <c r="C219" s="46">
        <f>'S2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Maquette'!B221</f>
        <v>0</v>
      </c>
      <c r="B220" s="47">
        <f>'S2 Maquette'!C221</f>
        <v>0</v>
      </c>
      <c r="C220" s="46">
        <f>'S2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Maquette'!B222</f>
        <v>0</v>
      </c>
      <c r="B221" s="47">
        <f>'S2 Maquette'!C222</f>
        <v>0</v>
      </c>
      <c r="C221" s="46">
        <f>'S2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Maquette'!B223</f>
        <v>0</v>
      </c>
      <c r="B222" s="47">
        <f>'S2 Maquette'!C223</f>
        <v>0</v>
      </c>
      <c r="C222" s="46">
        <f>'S2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Maquette'!B224</f>
        <v>0</v>
      </c>
      <c r="B223" s="47">
        <f>'S2 Maquette'!C224</f>
        <v>0</v>
      </c>
      <c r="C223" s="46">
        <f>'S2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Maquette'!B225</f>
        <v>0</v>
      </c>
      <c r="B224" s="47">
        <f>'S2 Maquette'!C225</f>
        <v>0</v>
      </c>
      <c r="C224" s="46">
        <f>'S2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Maquette'!B226</f>
        <v>0</v>
      </c>
      <c r="B225" s="47">
        <f>'S2 Maquette'!C226</f>
        <v>0</v>
      </c>
      <c r="C225" s="46">
        <f>'S2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Maquette'!B227</f>
        <v>0</v>
      </c>
      <c r="B226" s="47">
        <f>'S2 Maquette'!C227</f>
        <v>0</v>
      </c>
      <c r="C226" s="46">
        <f>'S2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Maquette'!B228</f>
        <v>0</v>
      </c>
      <c r="B227" s="47">
        <f>'S2 Maquette'!C228</f>
        <v>0</v>
      </c>
      <c r="C227" s="46">
        <f>'S2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Maquette'!B229</f>
        <v>0</v>
      </c>
      <c r="B228" s="47">
        <f>'S2 Maquette'!C229</f>
        <v>0</v>
      </c>
      <c r="C228" s="46">
        <f>'S2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Maquette'!B230</f>
        <v>0</v>
      </c>
      <c r="B229" s="47">
        <f>'S2 Maquette'!C230</f>
        <v>0</v>
      </c>
      <c r="C229" s="46">
        <f>'S2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Maquette'!B231</f>
        <v>0</v>
      </c>
      <c r="B230" s="47">
        <f>'S2 Maquette'!C231</f>
        <v>0</v>
      </c>
      <c r="C230" s="46">
        <f>'S2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Maquette'!B232</f>
        <v>0</v>
      </c>
      <c r="B231" s="47">
        <f>'S2 Maquette'!C232</f>
        <v>0</v>
      </c>
      <c r="C231" s="46">
        <f>'S2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Maquette'!B233</f>
        <v>0</v>
      </c>
      <c r="B232" s="47">
        <f>'S2 Maquette'!C233</f>
        <v>0</v>
      </c>
      <c r="C232" s="46">
        <f>'S2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Maquette'!B234</f>
        <v>0</v>
      </c>
      <c r="B233" s="47">
        <f>'S2 Maquette'!C234</f>
        <v>0</v>
      </c>
      <c r="C233" s="46">
        <f>'S2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Maquette'!B235</f>
        <v>0</v>
      </c>
      <c r="B234" s="47">
        <f>'S2 Maquette'!C235</f>
        <v>0</v>
      </c>
      <c r="C234" s="46">
        <f>'S2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Maquette'!B236</f>
        <v>0</v>
      </c>
      <c r="B235" s="47">
        <f>'S2 Maquette'!C236</f>
        <v>0</v>
      </c>
      <c r="C235" s="46">
        <f>'S2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Maquette'!B237</f>
        <v>0</v>
      </c>
      <c r="B236" s="47">
        <f>'S2 Maquette'!C237</f>
        <v>0</v>
      </c>
      <c r="C236" s="46">
        <f>'S2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Maquette'!B238</f>
        <v>0</v>
      </c>
      <c r="B237" s="47">
        <f>'S2 Maquette'!C238</f>
        <v>0</v>
      </c>
      <c r="C237" s="46">
        <f>'S2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Maquette'!B239</f>
        <v>0</v>
      </c>
      <c r="B238" s="47">
        <f>'S2 Maquette'!C239</f>
        <v>0</v>
      </c>
      <c r="C238" s="46">
        <f>'S2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Maquette'!B240</f>
        <v>0</v>
      </c>
      <c r="B239" s="47">
        <f>'S2 Maquette'!C240</f>
        <v>0</v>
      </c>
      <c r="C239" s="46">
        <f>'S2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Maquette'!B241</f>
        <v>0</v>
      </c>
      <c r="B240" s="47">
        <f>'S2 Maquette'!C241</f>
        <v>0</v>
      </c>
      <c r="C240" s="46">
        <f>'S2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Maquette'!B242</f>
        <v>0</v>
      </c>
      <c r="B241" s="47">
        <f>'S2 Maquette'!C242</f>
        <v>0</v>
      </c>
      <c r="C241" s="46">
        <f>'S2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Maquette'!B243</f>
        <v>0</v>
      </c>
      <c r="B242" s="47">
        <f>'S2 Maquette'!C243</f>
        <v>0</v>
      </c>
      <c r="C242" s="46">
        <f>'S2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Maquette'!B244</f>
        <v>0</v>
      </c>
      <c r="B243" s="47">
        <f>'S2 Maquette'!C244</f>
        <v>0</v>
      </c>
      <c r="C243" s="46">
        <f>'S2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Maquette'!B245</f>
        <v>0</v>
      </c>
      <c r="B244" s="47">
        <f>'S2 Maquette'!C245</f>
        <v>0</v>
      </c>
      <c r="C244" s="46">
        <f>'S2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Maquette'!B246</f>
        <v>0</v>
      </c>
      <c r="B245" s="47">
        <f>'S2 Maquette'!C246</f>
        <v>0</v>
      </c>
      <c r="C245" s="46">
        <f>'S2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Maquette'!B247</f>
        <v>0</v>
      </c>
      <c r="B246" s="47">
        <f>'S2 Maquette'!C247</f>
        <v>0</v>
      </c>
      <c r="C246" s="46">
        <f>'S2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Maquette'!B248</f>
        <v>0</v>
      </c>
      <c r="B247" s="47">
        <f>'S2 Maquette'!C248</f>
        <v>0</v>
      </c>
      <c r="C247" s="46">
        <f>'S2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Maquette'!B249</f>
        <v>0</v>
      </c>
      <c r="B248" s="47">
        <f>'S2 Maquette'!C249</f>
        <v>0</v>
      </c>
      <c r="C248" s="46">
        <f>'S2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Maquette'!B250</f>
        <v>0</v>
      </c>
      <c r="B249" s="47">
        <f>'S2 Maquette'!C250</f>
        <v>0</v>
      </c>
      <c r="C249" s="46">
        <f>'S2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Maquette'!B251</f>
        <v>0</v>
      </c>
      <c r="B250" s="47">
        <f>'S2 Maquette'!C251</f>
        <v>0</v>
      </c>
      <c r="C250" s="46">
        <f>'S2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Maquette'!B252</f>
        <v>0</v>
      </c>
      <c r="B251" s="47">
        <f>'S2 Maquette'!C252</f>
        <v>0</v>
      </c>
      <c r="C251" s="46">
        <f>'S2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Maquette'!B253</f>
        <v>0</v>
      </c>
      <c r="B252" s="47">
        <f>'S2 Maquette'!C253</f>
        <v>0</v>
      </c>
      <c r="C252" s="46">
        <f>'S2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Maquette'!B254</f>
        <v>0</v>
      </c>
      <c r="B253" s="47">
        <f>'S2 Maquette'!C254</f>
        <v>0</v>
      </c>
      <c r="C253" s="46">
        <f>'S2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Maquette'!B255</f>
        <v>0</v>
      </c>
      <c r="B254" s="47">
        <f>'S2 Maquette'!C255</f>
        <v>0</v>
      </c>
      <c r="C254" s="46">
        <f>'S2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Maquette'!B256</f>
        <v>0</v>
      </c>
      <c r="B255" s="47">
        <f>'S2 Maquette'!C256</f>
        <v>0</v>
      </c>
      <c r="C255" s="46">
        <f>'S2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Maquette'!B257</f>
        <v>0</v>
      </c>
      <c r="B256" s="47">
        <f>'S2 Maquette'!C257</f>
        <v>0</v>
      </c>
      <c r="C256" s="46">
        <f>'S2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Maquette'!B258</f>
        <v>0</v>
      </c>
      <c r="B257" s="47">
        <f>'S2 Maquette'!C258</f>
        <v>0</v>
      </c>
      <c r="C257" s="46">
        <f>'S2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Maquette'!B259</f>
        <v>0</v>
      </c>
      <c r="B258" s="47">
        <f>'S2 Maquette'!C259</f>
        <v>0</v>
      </c>
      <c r="C258" s="46">
        <f>'S2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Maquette'!B260</f>
        <v>0</v>
      </c>
      <c r="B259" s="47">
        <f>'S2 Maquette'!C260</f>
        <v>0</v>
      </c>
      <c r="C259" s="46">
        <f>'S2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Maquette'!B261</f>
        <v>0</v>
      </c>
      <c r="B260" s="47">
        <f>'S2 Maquette'!C261</f>
        <v>0</v>
      </c>
      <c r="C260" s="46">
        <f>'S2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Maquette'!B262</f>
        <v>0</v>
      </c>
      <c r="B261" s="47">
        <f>'S2 Maquette'!C262</f>
        <v>0</v>
      </c>
      <c r="C261" s="46">
        <f>'S2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Maquette'!B263</f>
        <v>0</v>
      </c>
      <c r="B262" s="47">
        <f>'S2 Maquette'!C263</f>
        <v>0</v>
      </c>
      <c r="C262" s="46">
        <f>'S2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Maquette'!B264</f>
        <v>0</v>
      </c>
      <c r="B263" s="47">
        <f>'S2 Maquette'!C264</f>
        <v>0</v>
      </c>
      <c r="C263" s="46">
        <f>'S2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Maquette'!B265</f>
        <v>0</v>
      </c>
      <c r="B264" s="47">
        <f>'S2 Maquette'!C265</f>
        <v>0</v>
      </c>
      <c r="C264" s="46">
        <f>'S2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Maquette'!B266</f>
        <v>0</v>
      </c>
      <c r="B265" s="47">
        <f>'S2 Maquette'!C266</f>
        <v>0</v>
      </c>
      <c r="C265" s="46">
        <f>'S2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Maquette'!B267</f>
        <v>0</v>
      </c>
      <c r="B266" s="47">
        <f>'S2 Maquette'!C267</f>
        <v>0</v>
      </c>
      <c r="C266" s="46">
        <f>'S2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Maquette'!B268</f>
        <v>0</v>
      </c>
      <c r="B267" s="47">
        <f>'S2 Maquette'!C268</f>
        <v>0</v>
      </c>
      <c r="C267" s="46">
        <f>'S2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Maquette'!B269</f>
        <v>0</v>
      </c>
      <c r="B268" s="47">
        <f>'S2 Maquette'!C269</f>
        <v>0</v>
      </c>
      <c r="C268" s="46">
        <f>'S2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Maquette'!B270</f>
        <v>0</v>
      </c>
      <c r="B269" s="47">
        <f>'S2 Maquette'!C270</f>
        <v>0</v>
      </c>
      <c r="C269" s="46">
        <f>'S2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Maquette'!B271</f>
        <v>0</v>
      </c>
      <c r="B270" s="47">
        <f>'S2 Maquette'!C271</f>
        <v>0</v>
      </c>
      <c r="C270" s="46">
        <f>'S2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Maquette'!B272</f>
        <v>0</v>
      </c>
      <c r="B271" s="47">
        <f>'S2 Maquette'!C272</f>
        <v>0</v>
      </c>
      <c r="C271" s="46">
        <f>'S2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Maquette'!B273</f>
        <v>0</v>
      </c>
      <c r="B272" s="47">
        <f>'S2 Maquette'!C273</f>
        <v>0</v>
      </c>
      <c r="C272" s="46">
        <f>'S2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Maquette'!B274</f>
        <v>0</v>
      </c>
      <c r="B273" s="47">
        <f>'S2 Maquette'!C274</f>
        <v>0</v>
      </c>
      <c r="C273" s="46">
        <f>'S2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Maquette'!B275</f>
        <v>0</v>
      </c>
      <c r="B274" s="47">
        <f>'S2 Maquette'!C275</f>
        <v>0</v>
      </c>
      <c r="C274" s="46">
        <f>'S2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Maquette'!B276</f>
        <v>0</v>
      </c>
      <c r="B275" s="47">
        <f>'S2 Maquette'!C276</f>
        <v>0</v>
      </c>
      <c r="C275" s="46">
        <f>'S2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Maquette'!B277</f>
        <v>0</v>
      </c>
      <c r="B276" s="47">
        <f>'S2 Maquette'!C277</f>
        <v>0</v>
      </c>
      <c r="C276" s="46">
        <f>'S2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Maquette'!B278</f>
        <v>0</v>
      </c>
      <c r="B277" s="47">
        <f>'S2 Maquette'!C278</f>
        <v>0</v>
      </c>
      <c r="C277" s="46">
        <f>'S2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Maquette'!B279</f>
        <v>0</v>
      </c>
      <c r="B278" s="47">
        <f>'S2 Maquette'!C279</f>
        <v>0</v>
      </c>
      <c r="C278" s="46">
        <f>'S2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Maquette'!B280</f>
        <v>0</v>
      </c>
      <c r="B279" s="47">
        <f>'S2 Maquette'!C280</f>
        <v>0</v>
      </c>
      <c r="C279" s="46">
        <f>'S2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Maquette'!B281</f>
        <v>0</v>
      </c>
      <c r="B280" s="47">
        <f>'S2 Maquette'!C281</f>
        <v>0</v>
      </c>
      <c r="C280" s="46">
        <f>'S2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Maquette'!B282</f>
        <v>0</v>
      </c>
      <c r="B281" s="47">
        <f>'S2 Maquette'!C282</f>
        <v>0</v>
      </c>
      <c r="C281" s="46">
        <f>'S2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Maquette'!B283</f>
        <v>0</v>
      </c>
      <c r="B282" s="47">
        <f>'S2 Maquette'!C283</f>
        <v>0</v>
      </c>
      <c r="C282" s="46">
        <f>'S2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Maquette'!B284</f>
        <v>0</v>
      </c>
      <c r="B283" s="47">
        <f>'S2 Maquette'!C284</f>
        <v>0</v>
      </c>
      <c r="C283" s="46">
        <f>'S2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Maquette'!B285</f>
        <v>0</v>
      </c>
      <c r="B284" s="47">
        <f>'S2 Maquette'!C285</f>
        <v>0</v>
      </c>
      <c r="C284" s="46">
        <f>'S2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Maquette'!B286</f>
        <v>0</v>
      </c>
      <c r="B285" s="47">
        <f>'S2 Maquette'!C286</f>
        <v>0</v>
      </c>
      <c r="C285" s="46">
        <f>'S2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Maquette'!B287</f>
        <v>0</v>
      </c>
      <c r="B286" s="47">
        <f>'S2 Maquette'!C287</f>
        <v>0</v>
      </c>
      <c r="C286" s="46">
        <f>'S2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Maquette'!B288</f>
        <v>0</v>
      </c>
      <c r="B287" s="47">
        <f>'S2 Maquette'!C288</f>
        <v>0</v>
      </c>
      <c r="C287" s="46">
        <f>'S2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Maquette'!B289</f>
        <v>0</v>
      </c>
      <c r="B288" s="47">
        <f>'S2 Maquette'!C289</f>
        <v>0</v>
      </c>
      <c r="C288" s="46">
        <f>'S2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Maquette'!B290</f>
        <v>0</v>
      </c>
      <c r="B289" s="47">
        <f>'S2 Maquette'!C290</f>
        <v>0</v>
      </c>
      <c r="C289" s="46">
        <f>'S2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Maquette'!B291</f>
        <v>0</v>
      </c>
      <c r="B290" s="47">
        <f>'S2 Maquette'!C291</f>
        <v>0</v>
      </c>
      <c r="C290" s="46">
        <f>'S2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Maquette'!B292</f>
        <v>0</v>
      </c>
      <c r="B291" s="47">
        <f>'S2 Maquette'!C292</f>
        <v>0</v>
      </c>
      <c r="C291" s="46">
        <f>'S2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Maquette'!B293</f>
        <v>0</v>
      </c>
      <c r="B292" s="47">
        <f>'S2 Maquette'!C293</f>
        <v>0</v>
      </c>
      <c r="C292" s="46">
        <f>'S2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Maquette'!B294</f>
        <v>0</v>
      </c>
      <c r="B293" s="47">
        <f>'S2 Maquette'!C294</f>
        <v>0</v>
      </c>
      <c r="C293" s="46">
        <f>'S2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Maquette'!B295</f>
        <v>0</v>
      </c>
      <c r="B294" s="47">
        <f>'S2 Maquette'!C295</f>
        <v>0</v>
      </c>
      <c r="C294" s="46">
        <f>'S2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Maquette'!B296</f>
        <v>0</v>
      </c>
      <c r="B295" s="47">
        <f>'S2 Maquette'!C296</f>
        <v>0</v>
      </c>
      <c r="C295" s="46">
        <f>'S2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Maquette'!B297</f>
        <v>0</v>
      </c>
      <c r="B296" s="47">
        <f>'S2 Maquette'!C297</f>
        <v>0</v>
      </c>
      <c r="C296" s="46">
        <f>'S2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Maquette'!B298</f>
        <v>0</v>
      </c>
      <c r="B297" s="47">
        <f>'S2 Maquette'!C298</f>
        <v>0</v>
      </c>
      <c r="C297" s="46">
        <f>'S2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Maquette'!B299</f>
        <v>0</v>
      </c>
      <c r="B298" s="47">
        <f>'S2 Maquette'!C299</f>
        <v>0</v>
      </c>
      <c r="C298" s="46">
        <f>'S2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Maquette'!B300</f>
        <v>0</v>
      </c>
      <c r="B299" s="47">
        <f>'S2 Maquette'!C300</f>
        <v>0</v>
      </c>
      <c r="C299" s="46">
        <f>'S2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0:A998">
    <cfRule type="expression" dxfId="118" priority="7">
      <formula>$C1="Parcours Pédagogique"</formula>
    </cfRule>
    <cfRule type="expression" dxfId="117" priority="8">
      <formula>$C1="BLOC"</formula>
    </cfRule>
    <cfRule type="expression" dxfId="116" priority="9">
      <formula>$C1="OPTION"</formula>
    </cfRule>
  </conditionalFormatting>
  <conditionalFormatting sqref="A18:S18 L25:S25 L26:L28 L29:S29 L30:L32 L33:S33 L34:L36 L37:S37 L38:L40 M39:M40 L41:S41 A42:S299 N26:S28 N30:S32 N34:S36 N38:S40 P19:S24 A19:C41">
    <cfRule type="expression" dxfId="115" priority="16">
      <formula>$C18="Modification MCC"</formula>
    </cfRule>
  </conditionalFormatting>
  <conditionalFormatting sqref="A18:S18 L25:S25 L26:L28 N26:S28 L29:S29 L30:L32 N30:S32 L33:S33 L34:L36 N34:S36 L37:S37 L38:L40 N38:S40 M39:M40 L41:S41 A42:S299 P19:S24 A19:C41">
    <cfRule type="expression" dxfId="114" priority="17">
      <formula>$C18="Modification"</formula>
    </cfRule>
    <cfRule type="expression" dxfId="113" priority="18">
      <formula>$C18="Création"</formula>
    </cfRule>
    <cfRule type="expression" dxfId="112" priority="19">
      <formula>$C18="Fermeture"</formula>
    </cfRule>
  </conditionalFormatting>
  <conditionalFormatting sqref="B1:S9 B10:E10 J10:S11 B11:D11 B12:M12 P12 B13:H13 K13:L13 B14:G14 K14:N14 P14:S17 B15:H15 K15:M16 B16:G16 B17:M17 B300:S998">
    <cfRule type="expression" dxfId="111" priority="13">
      <formula>$D1="Modification"</formula>
    </cfRule>
    <cfRule type="expression" dxfId="110" priority="14">
      <formula>$D1="Création"</formula>
    </cfRule>
    <cfRule type="expression" dxfId="109" priority="15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108" priority="12">
      <formula>$D1="Modification MCC"</formula>
    </cfRule>
  </conditionalFormatting>
  <conditionalFormatting sqref="J1:J18 J42:J998">
    <cfRule type="expression" dxfId="107" priority="4">
      <formula>$I1="NON"</formula>
    </cfRule>
  </conditionalFormatting>
  <conditionalFormatting sqref="L18 L25:L299 M39:M40">
    <cfRule type="expression" dxfId="106" priority="11">
      <formula>$K18="CCI (CC Intégral)"</formula>
    </cfRule>
  </conditionalFormatting>
  <conditionalFormatting sqref="L18 L25:L299">
    <cfRule type="expression" dxfId="105" priority="10">
      <formula>$K18="CT (Contrôle terminal)"</formula>
    </cfRule>
  </conditionalFormatting>
  <conditionalFormatting sqref="M1:M18 M25 M29 M33 M37 M39:M998">
    <cfRule type="expression" dxfId="104" priority="6">
      <formula>$K1="CT (Contrôle terminal)"</formula>
    </cfRule>
  </conditionalFormatting>
  <conditionalFormatting sqref="N1:O18 N25:O998">
    <cfRule type="expression" dxfId="103" priority="3">
      <formula>$K1="CCI (CC Intégral)"</formula>
    </cfRule>
  </conditionalFormatting>
  <conditionalFormatting sqref="P19:S299">
    <cfRule type="expression" dxfId="102" priority="5">
      <formula>$H$15="Session Unique"</formula>
    </cfRule>
  </conditionalFormatting>
  <conditionalFormatting sqref="Q1:R998">
    <cfRule type="expression" dxfId="101" priority="1">
      <formula>$P1="Autres"</formula>
    </cfRule>
  </conditionalFormatting>
  <conditionalFormatting sqref="S1:S998">
    <cfRule type="expression" dxfId="100" priority="2">
      <formula>$P1="CT (Contrôle terminal)"</formula>
    </cfRule>
  </conditionalFormatting>
  <dataValidations count="6">
    <dataValidation type="list" allowBlank="1" showInputMessage="1" showErrorMessage="1" sqref="N25:N299 Q19:Q299" xr:uid="{7402A8AD-33BC-437E-AA5B-601BD34F396A}">
      <formula1>List_Controle</formula1>
    </dataValidation>
    <dataValidation type="list" allowBlank="1" showInputMessage="1" showErrorMessage="1" sqref="K42:K299" xr:uid="{3EFC068E-853F-4D2B-8185-C32C4ABBE778}">
      <formula1>List_Controle2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E42:I299" xr:uid="{C09A54C0-3ACC-4A4F-8460-EBFE1937E8B7}">
      <formula1>"OUI, NON"</formula1>
    </dataValidation>
    <dataValidation type="list" allowBlank="1" showInputMessage="1" showErrorMessage="1" sqref="C19:C299" xr:uid="{DB288351-34D9-4828-84D3-068D55ACB226}">
      <formula1>"Modification MCC"</formula1>
    </dataValidation>
    <dataValidation type="list" allowBlank="1" showInputMessage="1" showErrorMessage="1" sqref="P19:P299" xr:uid="{DC1F5E16-051D-4912-9B19-EF3F7D967DB8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1"/>
  <sheetViews>
    <sheetView topLeftCell="C1" zoomScale="55" zoomScaleNormal="55" workbookViewId="0">
      <selection activeCell="H13" sqref="H13:I1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hidden="1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31"/>
      <c r="B1" s="131"/>
      <c r="C1" s="131"/>
      <c r="D1" s="131"/>
      <c r="E1" s="131"/>
      <c r="F1" s="131"/>
      <c r="G1" s="131"/>
      <c r="H1" s="131"/>
      <c r="I1" s="131"/>
      <c r="J1" s="131"/>
    </row>
    <row r="2" spans="1:10">
      <c r="A2" s="131"/>
      <c r="B2" s="131"/>
      <c r="C2" s="131"/>
      <c r="D2" s="131"/>
      <c r="E2" s="131"/>
      <c r="F2" s="131"/>
      <c r="G2" s="131"/>
      <c r="H2" s="131"/>
      <c r="I2" s="131"/>
      <c r="J2" s="131"/>
    </row>
    <row r="3" spans="1:10">
      <c r="A3" s="131"/>
      <c r="B3" s="131"/>
      <c r="C3" s="131"/>
      <c r="D3" s="131"/>
      <c r="E3" s="131"/>
      <c r="F3" s="131"/>
      <c r="G3" s="131"/>
      <c r="H3" s="131"/>
      <c r="I3" s="131"/>
      <c r="J3" s="131"/>
    </row>
    <row r="4" spans="1:10">
      <c r="A4" s="131"/>
      <c r="B4" s="131"/>
      <c r="C4" s="131"/>
      <c r="D4" s="131"/>
      <c r="E4" s="131"/>
      <c r="F4" s="131"/>
      <c r="G4" s="131"/>
      <c r="H4" s="131"/>
      <c r="I4" s="131"/>
      <c r="J4" s="131"/>
    </row>
    <row r="5" spans="1:10">
      <c r="A5" s="131"/>
      <c r="B5" s="131"/>
      <c r="C5" s="131"/>
      <c r="D5" s="131"/>
      <c r="E5" s="131"/>
      <c r="F5" s="131"/>
      <c r="G5" s="131"/>
      <c r="H5" s="131"/>
      <c r="I5" s="131"/>
      <c r="J5" s="131"/>
    </row>
    <row r="6" spans="1:10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0" ht="18" customHeight="1">
      <c r="A7" s="133" t="s">
        <v>261</v>
      </c>
      <c r="B7" s="127" t="str">
        <f>'Fiche Générale'!B2</f>
        <v>CREATES</v>
      </c>
      <c r="C7" s="133" t="s">
        <v>262</v>
      </c>
      <c r="D7" s="133"/>
      <c r="E7" s="139" t="str">
        <f>'Fiche Générale'!B3</f>
        <v>Information, communication</v>
      </c>
      <c r="F7" s="127"/>
      <c r="G7" s="133" t="s">
        <v>263</v>
      </c>
      <c r="H7" s="130" t="str">
        <f>'Fiche Générale'!B4</f>
        <v>HMIDI</v>
      </c>
      <c r="I7" s="130"/>
      <c r="J7" s="130"/>
    </row>
    <row r="8" spans="1:10" ht="18" customHeight="1">
      <c r="A8" s="133"/>
      <c r="B8" s="128"/>
      <c r="C8" s="133"/>
      <c r="D8" s="133"/>
      <c r="E8" s="140"/>
      <c r="F8" s="128"/>
      <c r="G8" s="133"/>
      <c r="H8" s="130"/>
      <c r="I8" s="130"/>
      <c r="J8" s="130"/>
    </row>
    <row r="9" spans="1:10" ht="18" customHeight="1">
      <c r="A9" s="133"/>
      <c r="B9" s="128"/>
      <c r="C9" s="133"/>
      <c r="D9" s="133"/>
      <c r="E9" s="141"/>
      <c r="F9" s="129"/>
      <c r="G9" s="133"/>
      <c r="H9" s="130"/>
      <c r="I9" s="130"/>
      <c r="J9" s="130"/>
    </row>
    <row r="10" spans="1:10" ht="18" customHeight="1">
      <c r="A10" s="133"/>
      <c r="B10" s="128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3"/>
      <c r="J10" s="144"/>
    </row>
    <row r="11" spans="1:10" ht="18" customHeight="1">
      <c r="A11" s="133"/>
      <c r="B11" s="129"/>
      <c r="C11" s="138"/>
      <c r="D11" s="138"/>
      <c r="E11" s="145"/>
      <c r="F11" s="146"/>
      <c r="G11" s="146"/>
      <c r="H11" s="146"/>
      <c r="I11" s="146"/>
      <c r="J11" s="147"/>
    </row>
    <row r="13" spans="1:10">
      <c r="A13" s="132" t="s">
        <v>265</v>
      </c>
      <c r="B13" s="96" t="s">
        <v>364</v>
      </c>
      <c r="C13" s="132" t="s">
        <v>267</v>
      </c>
      <c r="D13" s="132"/>
      <c r="E13" s="154">
        <f>'S1 Maquette'!E13:F14</f>
        <v>0</v>
      </c>
      <c r="F13" s="154"/>
      <c r="G13" s="132" t="s">
        <v>268</v>
      </c>
      <c r="H13" s="93"/>
      <c r="I13" s="93"/>
    </row>
    <row r="14" spans="1:10">
      <c r="A14" s="132"/>
      <c r="B14" s="99"/>
      <c r="C14" s="132"/>
      <c r="D14" s="132"/>
      <c r="E14" s="154"/>
      <c r="F14" s="154"/>
      <c r="G14" s="132"/>
      <c r="H14" s="93"/>
      <c r="I14" s="93"/>
    </row>
    <row r="15" spans="1:10">
      <c r="A15" s="132" t="s">
        <v>269</v>
      </c>
      <c r="B15" s="96" t="s">
        <v>226</v>
      </c>
      <c r="C15" s="134" t="s">
        <v>270</v>
      </c>
      <c r="D15" s="135"/>
      <c r="E15" s="132"/>
      <c r="F15" s="132"/>
      <c r="G15" s="132" t="s">
        <v>271</v>
      </c>
      <c r="H15" s="93"/>
      <c r="I15" s="93"/>
    </row>
    <row r="16" spans="1:10">
      <c r="A16" s="132"/>
      <c r="B16" s="99"/>
      <c r="C16" s="136"/>
      <c r="D16" s="137"/>
      <c r="E16" s="132"/>
      <c r="F16" s="132"/>
      <c r="G16" s="132"/>
      <c r="H16" s="93"/>
      <c r="I16" s="93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s="18" customFormat="1" ht="43.35" customHeight="1">
      <c r="A19" s="54"/>
      <c r="B19" s="55" t="s">
        <v>365</v>
      </c>
      <c r="C19" s="56" t="s">
        <v>12</v>
      </c>
      <c r="D19" s="56">
        <v>6</v>
      </c>
      <c r="E19" s="57" t="s">
        <v>15</v>
      </c>
      <c r="F19" s="57"/>
      <c r="G19" s="57"/>
      <c r="H19" s="56"/>
      <c r="I19" s="56"/>
      <c r="J19" s="56"/>
      <c r="K19" s="56"/>
      <c r="L19" s="56"/>
      <c r="M19" s="56"/>
      <c r="N19" s="57"/>
      <c r="O19" s="57"/>
    </row>
    <row r="20" spans="1:15" s="18" customFormat="1" ht="43.35" customHeight="1">
      <c r="A20" s="25"/>
      <c r="B20" s="5" t="s">
        <v>366</v>
      </c>
      <c r="C20" s="7" t="s">
        <v>21</v>
      </c>
      <c r="D20" s="7"/>
      <c r="E20" s="5" t="s">
        <v>15</v>
      </c>
      <c r="F20" s="5"/>
      <c r="G20" s="5" t="s">
        <v>367</v>
      </c>
      <c r="H20" s="7" t="s">
        <v>213</v>
      </c>
      <c r="I20" s="7">
        <v>18</v>
      </c>
      <c r="J20" s="7"/>
      <c r="K20" s="7"/>
      <c r="L20" s="7"/>
      <c r="M20" s="7" t="s">
        <v>13</v>
      </c>
      <c r="N20" s="5"/>
      <c r="O20" s="5"/>
    </row>
    <row r="21" spans="1:15" s="18" customFormat="1" ht="43.35" customHeight="1">
      <c r="A21" s="25"/>
      <c r="B21" s="5" t="s">
        <v>368</v>
      </c>
      <c r="C21" s="7" t="s">
        <v>21</v>
      </c>
      <c r="D21" s="7"/>
      <c r="E21" s="5" t="s">
        <v>15</v>
      </c>
      <c r="F21" s="5"/>
      <c r="G21" s="5" t="s">
        <v>369</v>
      </c>
      <c r="H21" s="7" t="s">
        <v>213</v>
      </c>
      <c r="I21" s="7">
        <v>18</v>
      </c>
      <c r="J21" s="7"/>
      <c r="K21" s="7"/>
      <c r="L21" s="7"/>
      <c r="M21" s="7" t="s">
        <v>13</v>
      </c>
      <c r="N21" s="5"/>
      <c r="O21" s="5"/>
    </row>
    <row r="22" spans="1:15" s="18" customFormat="1" ht="43.35" customHeight="1">
      <c r="A22" s="25"/>
      <c r="B22" s="29" t="s">
        <v>370</v>
      </c>
      <c r="C22" s="7" t="s">
        <v>21</v>
      </c>
      <c r="D22" s="7"/>
      <c r="E22" s="5" t="s">
        <v>15</v>
      </c>
      <c r="F22" s="5"/>
      <c r="G22" s="5" t="s">
        <v>371</v>
      </c>
      <c r="H22" s="7" t="s">
        <v>213</v>
      </c>
      <c r="I22" s="7">
        <v>18</v>
      </c>
      <c r="J22" s="7"/>
      <c r="K22" s="7"/>
      <c r="L22" s="7"/>
      <c r="M22" s="7" t="s">
        <v>13</v>
      </c>
      <c r="N22" s="5"/>
      <c r="O22" s="5"/>
    </row>
    <row r="23" spans="1:15" s="18" customFormat="1" ht="43.35" customHeight="1">
      <c r="A23" s="54"/>
      <c r="B23" s="58" t="s">
        <v>372</v>
      </c>
      <c r="C23" s="56" t="s">
        <v>12</v>
      </c>
      <c r="D23" s="56">
        <v>6</v>
      </c>
      <c r="E23" s="57" t="s">
        <v>15</v>
      </c>
      <c r="F23" s="57"/>
      <c r="G23" s="57"/>
      <c r="H23" s="56"/>
      <c r="I23" s="56"/>
      <c r="J23" s="56"/>
      <c r="K23" s="56"/>
      <c r="L23" s="56"/>
      <c r="M23" s="56"/>
      <c r="N23" s="57"/>
      <c r="O23" s="57"/>
    </row>
    <row r="24" spans="1:15" ht="43.35" customHeight="1">
      <c r="A24" s="25"/>
      <c r="B24" s="29" t="s">
        <v>373</v>
      </c>
      <c r="C24" s="7" t="s">
        <v>21</v>
      </c>
      <c r="D24" s="7"/>
      <c r="E24" s="5" t="s">
        <v>15</v>
      </c>
      <c r="F24" s="5"/>
      <c r="G24" s="5" t="s">
        <v>374</v>
      </c>
      <c r="H24" s="7" t="s">
        <v>213</v>
      </c>
      <c r="I24" s="7"/>
      <c r="J24" s="7">
        <v>18</v>
      </c>
      <c r="K24" s="7"/>
      <c r="L24" s="7"/>
      <c r="M24" s="7" t="s">
        <v>13</v>
      </c>
      <c r="N24" s="5"/>
      <c r="O24" s="5"/>
    </row>
    <row r="25" spans="1:15" ht="43.35" customHeight="1">
      <c r="A25" s="25"/>
      <c r="B25" s="29" t="s">
        <v>375</v>
      </c>
      <c r="C25" s="7" t="s">
        <v>21</v>
      </c>
      <c r="D25" s="7"/>
      <c r="E25" s="5" t="s">
        <v>15</v>
      </c>
      <c r="F25" s="5"/>
      <c r="G25" s="5" t="s">
        <v>374</v>
      </c>
      <c r="H25" s="7" t="s">
        <v>213</v>
      </c>
      <c r="I25" s="7"/>
      <c r="J25" s="7">
        <v>18</v>
      </c>
      <c r="K25" s="7"/>
      <c r="L25" s="7"/>
      <c r="M25" s="7" t="s">
        <v>13</v>
      </c>
      <c r="N25" s="5"/>
      <c r="O25" s="5"/>
    </row>
    <row r="26" spans="1:15" ht="43.35" customHeight="1">
      <c r="A26" s="25"/>
      <c r="B26" s="29" t="s">
        <v>376</v>
      </c>
      <c r="C26" s="7" t="s">
        <v>21</v>
      </c>
      <c r="D26" s="7"/>
      <c r="E26" s="5" t="s">
        <v>15</v>
      </c>
      <c r="F26" s="5"/>
      <c r="G26" s="5" t="s">
        <v>377</v>
      </c>
      <c r="H26" s="7" t="s">
        <v>213</v>
      </c>
      <c r="I26" s="7"/>
      <c r="J26" s="7">
        <v>18</v>
      </c>
      <c r="K26" s="7"/>
      <c r="L26" s="7"/>
      <c r="M26" s="7" t="s">
        <v>13</v>
      </c>
      <c r="N26" s="5"/>
      <c r="O26" s="5"/>
    </row>
    <row r="27" spans="1:15" ht="43.35" customHeight="1">
      <c r="A27" s="54"/>
      <c r="B27" s="58" t="s">
        <v>378</v>
      </c>
      <c r="C27" s="56" t="s">
        <v>12</v>
      </c>
      <c r="D27" s="56">
        <v>6</v>
      </c>
      <c r="E27" s="57" t="s">
        <v>15</v>
      </c>
      <c r="F27" s="57"/>
      <c r="G27" s="83"/>
      <c r="H27" s="56"/>
      <c r="I27" s="56"/>
      <c r="J27" s="56"/>
      <c r="K27" s="56"/>
      <c r="L27" s="56"/>
      <c r="M27" s="56"/>
      <c r="N27" s="57"/>
      <c r="O27" s="57"/>
    </row>
    <row r="28" spans="1:15" ht="43.35" customHeight="1">
      <c r="A28" s="25"/>
      <c r="B28" s="29" t="s">
        <v>379</v>
      </c>
      <c r="C28" s="7" t="s">
        <v>21</v>
      </c>
      <c r="D28" s="7"/>
      <c r="E28" s="5" t="s">
        <v>15</v>
      </c>
      <c r="F28" s="5"/>
      <c r="G28" s="5" t="s">
        <v>380</v>
      </c>
      <c r="H28" s="7" t="s">
        <v>213</v>
      </c>
      <c r="I28" s="7"/>
      <c r="J28" s="7">
        <v>18</v>
      </c>
      <c r="K28" s="7"/>
      <c r="L28" s="7" t="s">
        <v>356</v>
      </c>
      <c r="M28" s="7" t="s">
        <v>13</v>
      </c>
      <c r="N28" s="5"/>
      <c r="O28" s="5"/>
    </row>
    <row r="29" spans="1:15" ht="43.35" customHeight="1">
      <c r="A29" s="25"/>
      <c r="B29" s="52" t="s">
        <v>381</v>
      </c>
      <c r="C29" s="7" t="s">
        <v>21</v>
      </c>
      <c r="D29" s="7"/>
      <c r="E29" s="5" t="s">
        <v>15</v>
      </c>
      <c r="F29" s="5"/>
      <c r="G29" s="5" t="s">
        <v>382</v>
      </c>
      <c r="H29" s="7" t="s">
        <v>213</v>
      </c>
      <c r="I29" s="53"/>
      <c r="J29" s="7">
        <v>18</v>
      </c>
      <c r="K29" s="7"/>
      <c r="L29" s="7" t="s">
        <v>356</v>
      </c>
      <c r="M29" s="7" t="s">
        <v>13</v>
      </c>
      <c r="N29" s="5"/>
      <c r="O29" s="5"/>
    </row>
    <row r="30" spans="1:15" ht="43.35" customHeight="1">
      <c r="A30" s="25"/>
      <c r="B30" s="29" t="s">
        <v>383</v>
      </c>
      <c r="C30" s="7" t="s">
        <v>21</v>
      </c>
      <c r="D30" s="7"/>
      <c r="E30" s="5" t="s">
        <v>15</v>
      </c>
      <c r="F30" s="5"/>
      <c r="G30" s="5" t="s">
        <v>384</v>
      </c>
      <c r="H30" s="7" t="s">
        <v>213</v>
      </c>
      <c r="I30" s="7"/>
      <c r="J30" s="7">
        <v>18</v>
      </c>
      <c r="K30" s="7"/>
      <c r="L30" s="7"/>
      <c r="M30" s="7" t="s">
        <v>13</v>
      </c>
      <c r="N30" s="5"/>
      <c r="O30" s="5"/>
    </row>
    <row r="31" spans="1:15" ht="43.35" customHeight="1">
      <c r="A31" s="54"/>
      <c r="B31" s="55" t="s">
        <v>385</v>
      </c>
      <c r="C31" s="56" t="s">
        <v>12</v>
      </c>
      <c r="D31" s="56">
        <v>3</v>
      </c>
      <c r="E31" s="57" t="s">
        <v>15</v>
      </c>
      <c r="F31" s="57"/>
      <c r="G31" s="57"/>
      <c r="H31" s="56"/>
      <c r="I31" s="56"/>
      <c r="J31" s="56"/>
      <c r="K31" s="56"/>
      <c r="L31" s="56"/>
      <c r="M31" s="56"/>
      <c r="N31" s="57"/>
      <c r="O31" s="57"/>
    </row>
    <row r="32" spans="1:15" ht="43.35" customHeight="1">
      <c r="A32" s="25"/>
      <c r="B32" s="29" t="s">
        <v>386</v>
      </c>
      <c r="C32" s="7" t="s">
        <v>21</v>
      </c>
      <c r="D32" s="7"/>
      <c r="E32" s="5" t="s">
        <v>15</v>
      </c>
      <c r="F32" s="5"/>
      <c r="G32" s="5" t="s">
        <v>387</v>
      </c>
      <c r="H32" s="7" t="s">
        <v>213</v>
      </c>
      <c r="I32" s="7">
        <v>18</v>
      </c>
      <c r="J32" s="7"/>
      <c r="K32" s="7"/>
      <c r="L32" s="7"/>
      <c r="M32" s="7" t="s">
        <v>13</v>
      </c>
      <c r="N32" s="5"/>
      <c r="O32" s="5"/>
    </row>
    <row r="33" spans="1:15" ht="43.35" customHeight="1">
      <c r="A33" s="25"/>
      <c r="B33" s="29" t="s">
        <v>388</v>
      </c>
      <c r="C33" s="7" t="s">
        <v>21</v>
      </c>
      <c r="D33" s="7"/>
      <c r="E33" s="5" t="s">
        <v>15</v>
      </c>
      <c r="F33" s="5"/>
      <c r="G33" s="5" t="s">
        <v>389</v>
      </c>
      <c r="H33" s="7" t="s">
        <v>213</v>
      </c>
      <c r="I33" s="7"/>
      <c r="J33" s="7">
        <v>24</v>
      </c>
      <c r="K33" s="7"/>
      <c r="L33" s="7" t="s">
        <v>356</v>
      </c>
      <c r="M33" s="7" t="s">
        <v>22</v>
      </c>
      <c r="N33" s="5" t="s">
        <v>343</v>
      </c>
      <c r="O33" s="5"/>
    </row>
    <row r="34" spans="1:15" ht="43.35" customHeight="1">
      <c r="A34" s="25"/>
      <c r="B34" s="29" t="s">
        <v>390</v>
      </c>
      <c r="C34" s="7" t="s">
        <v>21</v>
      </c>
      <c r="D34" s="7"/>
      <c r="E34" s="5" t="s">
        <v>15</v>
      </c>
      <c r="F34" s="5"/>
      <c r="G34" s="5" t="s">
        <v>391</v>
      </c>
      <c r="H34" s="7" t="s">
        <v>213</v>
      </c>
      <c r="I34" s="7"/>
      <c r="J34" s="7">
        <v>24</v>
      </c>
      <c r="K34" s="7"/>
      <c r="L34" s="7" t="s">
        <v>356</v>
      </c>
      <c r="M34" s="7" t="s">
        <v>22</v>
      </c>
      <c r="N34" s="5" t="s">
        <v>343</v>
      </c>
      <c r="O34" s="5"/>
    </row>
    <row r="35" spans="1:15" ht="43.35" customHeight="1">
      <c r="A35" s="54"/>
      <c r="B35" s="58" t="s">
        <v>301</v>
      </c>
      <c r="C35" s="56" t="s">
        <v>12</v>
      </c>
      <c r="D35" s="56">
        <v>9</v>
      </c>
      <c r="E35" s="57"/>
      <c r="F35" s="57"/>
      <c r="G35" s="57"/>
      <c r="H35" s="56"/>
      <c r="I35" s="56"/>
      <c r="J35" s="56"/>
      <c r="K35" s="56"/>
      <c r="L35" s="56"/>
      <c r="M35" s="56"/>
      <c r="N35" s="57"/>
      <c r="O35" s="57"/>
    </row>
    <row r="36" spans="1:15" ht="43.35" customHeight="1">
      <c r="A36" s="25"/>
      <c r="B36" s="29" t="s">
        <v>392</v>
      </c>
      <c r="C36" s="7" t="s">
        <v>21</v>
      </c>
      <c r="D36" s="7"/>
      <c r="E36" s="5" t="s">
        <v>15</v>
      </c>
      <c r="F36" s="5"/>
      <c r="G36" s="5"/>
      <c r="H36" s="7" t="s">
        <v>213</v>
      </c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 t="s">
        <v>304</v>
      </c>
      <c r="C37" s="7" t="s">
        <v>21</v>
      </c>
      <c r="D37" s="7"/>
      <c r="E37" s="5" t="s">
        <v>15</v>
      </c>
      <c r="F37" s="5"/>
      <c r="G37" s="5"/>
      <c r="H37" s="7" t="s">
        <v>213</v>
      </c>
      <c r="I37" s="7"/>
      <c r="J37" s="7"/>
      <c r="K37" s="7"/>
      <c r="L37" s="7"/>
      <c r="M37" s="7"/>
      <c r="N37" s="5"/>
      <c r="O37" s="5" t="s">
        <v>393</v>
      </c>
    </row>
    <row r="38" spans="1:15" ht="43.35" customHeight="1">
      <c r="A38" s="54"/>
      <c r="B38" s="58" t="s">
        <v>394</v>
      </c>
      <c r="C38" s="56" t="s">
        <v>12</v>
      </c>
      <c r="D38" s="56">
        <v>3</v>
      </c>
      <c r="E38" s="57" t="s">
        <v>24</v>
      </c>
      <c r="F38" s="57"/>
      <c r="G38" s="57"/>
      <c r="H38" s="56"/>
      <c r="I38" s="56"/>
      <c r="J38" s="56"/>
      <c r="K38" s="56"/>
      <c r="L38" s="56"/>
      <c r="M38" s="56"/>
      <c r="N38" s="57"/>
      <c r="O38" s="57"/>
    </row>
    <row r="39" spans="1:15" ht="43.35" customHeight="1">
      <c r="A39" s="25"/>
      <c r="B39" s="29" t="s">
        <v>395</v>
      </c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O9 A10:E10 K10:O11 A11:D11 A12:O12 A13:H13 J13:O16 A14:F14 A15:H15 A16:F16 A17:O19 A26:F27 H27:O27 A31:O31 A23:O23 A20:L22 N20:O22 A24:L25 H26:L26 N24:O26 A28:L30 N28:O30 A33:O1000 A32:L32 N32:O32">
    <cfRule type="expression" dxfId="99" priority="21">
      <formula>$F1="Modification"</formula>
    </cfRule>
    <cfRule type="expression" dxfId="98" priority="22">
      <formula>$F1="Création"</formula>
    </cfRule>
  </conditionalFormatting>
  <conditionalFormatting sqref="A1:O9 K10:O11 A12:O12 J13:O16 A17:O19 H27:O27 A31:O31 A10:E10 A11:D11 A13:H13 A14:F14 A15:H15 A16:F16 A26:F27 A23:O23 A20:L22 N20:O22 A24:L25 H26:L26 N24:O26 A28:L30 N28:O30 A33:O1000 A32:L32 N32:O32">
    <cfRule type="expression" dxfId="97" priority="20">
      <formula>$F1="Fermeture"</formula>
    </cfRule>
  </conditionalFormatting>
  <conditionalFormatting sqref="G26">
    <cfRule type="expression" dxfId="96" priority="50">
      <formula>$F27="Fermeture"</formula>
    </cfRule>
    <cfRule type="expression" dxfId="95" priority="51">
      <formula>$F27="Modification"</formula>
    </cfRule>
    <cfRule type="expression" dxfId="94" priority="52">
      <formula>$F27="Création"</formula>
    </cfRule>
    <cfRule type="expression" dxfId="93" priority="54">
      <formula>$C27="Option"</formula>
    </cfRule>
  </conditionalFormatting>
  <conditionalFormatting sqref="G1:N19 A1:A1000 D1:E1000 H27:N27 G31:N31 G23:N23 G20:L22 N20:N22 G24:L25 H26:L26 N24:N26 G28:L30 N28:N30 G33:N1000 G32:L32 N32">
    <cfRule type="expression" dxfId="92" priority="17">
      <formula>$C1="Option"</formula>
    </cfRule>
  </conditionalFormatting>
  <conditionalFormatting sqref="N1:N1000">
    <cfRule type="expression" dxfId="91" priority="19">
      <formula>$M1="Porteuse"</formula>
    </cfRule>
  </conditionalFormatting>
  <conditionalFormatting sqref="M20:M22">
    <cfRule type="expression" dxfId="90" priority="13">
      <formula>$C20="Option"</formula>
    </cfRule>
  </conditionalFormatting>
  <conditionalFormatting sqref="M20:M22">
    <cfRule type="expression" dxfId="89" priority="15">
      <formula>$F20="Modification"</formula>
    </cfRule>
    <cfRule type="expression" dxfId="88" priority="16">
      <formula>$F20="Création"</formula>
    </cfRule>
  </conditionalFormatting>
  <conditionalFormatting sqref="M20:M22">
    <cfRule type="expression" dxfId="87" priority="14">
      <formula>$F20="Fermeture"</formula>
    </cfRule>
  </conditionalFormatting>
  <conditionalFormatting sqref="M24:M26">
    <cfRule type="expression" dxfId="86" priority="9">
      <formula>$C24="Option"</formula>
    </cfRule>
  </conditionalFormatting>
  <conditionalFormatting sqref="M24:M26">
    <cfRule type="expression" dxfId="85" priority="11">
      <formula>$F24="Modification"</formula>
    </cfRule>
    <cfRule type="expression" dxfId="84" priority="12">
      <formula>$F24="Création"</formula>
    </cfRule>
  </conditionalFormatting>
  <conditionalFormatting sqref="M24:M26">
    <cfRule type="expression" dxfId="83" priority="10">
      <formula>$F24="Fermeture"</formula>
    </cfRule>
  </conditionalFormatting>
  <conditionalFormatting sqref="M28:M30">
    <cfRule type="expression" dxfId="82" priority="5">
      <formula>$C28="Option"</formula>
    </cfRule>
  </conditionalFormatting>
  <conditionalFormatting sqref="M28:M30">
    <cfRule type="expression" dxfId="81" priority="7">
      <formula>$F28="Modification"</formula>
    </cfRule>
    <cfRule type="expression" dxfId="80" priority="8">
      <formula>$F28="Création"</formula>
    </cfRule>
  </conditionalFormatting>
  <conditionalFormatting sqref="M28:M30">
    <cfRule type="expression" dxfId="79" priority="6">
      <formula>$F28="Fermeture"</formula>
    </cfRule>
  </conditionalFormatting>
  <conditionalFormatting sqref="M32">
    <cfRule type="expression" dxfId="78" priority="1">
      <formula>$C32="Option"</formula>
    </cfRule>
  </conditionalFormatting>
  <conditionalFormatting sqref="M32">
    <cfRule type="expression" dxfId="77" priority="3">
      <formula>$F32="Modification"</formula>
    </cfRule>
    <cfRule type="expression" dxfId="76" priority="4">
      <formula>$F32="Création"</formula>
    </cfRule>
  </conditionalFormatting>
  <conditionalFormatting sqref="M32">
    <cfRule type="expression" dxfId="75" priority="2">
      <formula>$F32="Fermeture"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H19:H301" xr:uid="{60E226A6-8C48-420E-88F3-29290092A756}">
      <formula1>List_CNU</formula1>
    </dataValidation>
    <dataValidation type="list" allowBlank="1" showInputMessage="1" showErrorMessage="1" sqref="M19:M301" xr:uid="{0A223EA6-B29D-40B9-A586-56710A0626B1}">
      <formula1>List_Mutualisation</formula1>
    </dataValidation>
    <dataValidation type="list" allowBlank="1" showInputMessage="1" showErrorMessage="1" sqref="L19:L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="55" zoomScaleNormal="55" workbookViewId="0">
      <pane ySplit="18" topLeftCell="A29" activePane="bottomLeft" state="frozen"/>
      <selection pane="bottomLeft" activeCell="J37" sqref="J37"/>
      <selection activeCell="D25" sqref="D25"/>
    </sheetView>
  </sheetViews>
  <sheetFormatPr defaultColWidth="11.42578125" defaultRowHeight="15"/>
  <cols>
    <col min="1" max="1" width="48.5703125" style="18" customWidth="1"/>
    <col min="2" max="2" width="24.42578125" style="18" customWidth="1"/>
    <col min="3" max="3" width="15.42578125" style="22" hidden="1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31"/>
      <c r="B1" s="131"/>
      <c r="C1" s="131"/>
      <c r="D1" s="131"/>
      <c r="E1" s="131"/>
      <c r="F1" s="131"/>
      <c r="G1" s="131"/>
      <c r="H1" s="131"/>
      <c r="I1" s="131"/>
      <c r="J1" s="38"/>
    </row>
    <row r="2" spans="1:19">
      <c r="A2" s="131"/>
      <c r="B2" s="131"/>
      <c r="C2" s="131"/>
      <c r="D2" s="131"/>
      <c r="E2" s="131"/>
      <c r="F2" s="131"/>
      <c r="G2" s="131"/>
      <c r="H2" s="131"/>
      <c r="I2" s="131"/>
      <c r="J2" s="38"/>
    </row>
    <row r="3" spans="1:19">
      <c r="A3" s="131"/>
      <c r="B3" s="131"/>
      <c r="C3" s="131"/>
      <c r="D3" s="131"/>
      <c r="E3" s="131"/>
      <c r="F3" s="131"/>
      <c r="G3" s="131"/>
      <c r="H3" s="131"/>
      <c r="I3" s="131"/>
      <c r="J3" s="38"/>
    </row>
    <row r="4" spans="1:19">
      <c r="A4" s="131"/>
      <c r="B4" s="131"/>
      <c r="C4" s="131"/>
      <c r="D4" s="131"/>
      <c r="E4" s="131"/>
      <c r="F4" s="131"/>
      <c r="G4" s="131"/>
      <c r="H4" s="131"/>
      <c r="I4" s="131"/>
      <c r="J4" s="38"/>
    </row>
    <row r="5" spans="1:19">
      <c r="A5" s="131"/>
      <c r="B5" s="131"/>
      <c r="C5" s="131"/>
      <c r="D5" s="131"/>
      <c r="E5" s="131"/>
      <c r="F5" s="131"/>
      <c r="G5" s="131"/>
      <c r="H5" s="131"/>
      <c r="I5" s="131"/>
      <c r="J5" s="38"/>
    </row>
    <row r="6" spans="1:19">
      <c r="A6" s="131"/>
      <c r="B6" s="131"/>
      <c r="C6" s="131"/>
      <c r="D6" s="131"/>
      <c r="E6" s="131"/>
      <c r="F6" s="131"/>
      <c r="G6" s="131"/>
      <c r="H6" s="131"/>
      <c r="I6" s="131"/>
      <c r="J6" s="38"/>
    </row>
    <row r="7" spans="1:19" ht="14.45" customHeight="1">
      <c r="A7" s="151" t="s">
        <v>307</v>
      </c>
      <c r="B7" s="150" t="str">
        <f>'Fiche Générale'!B2</f>
        <v>CREATES</v>
      </c>
      <c r="C7" s="133" t="s">
        <v>262</v>
      </c>
      <c r="D7" s="133"/>
      <c r="E7" s="148" t="str">
        <f>'Fiche Générale'!B3</f>
        <v>Information, communication</v>
      </c>
      <c r="F7" s="149"/>
      <c r="G7" s="133" t="s">
        <v>308</v>
      </c>
      <c r="H7" s="150" t="str">
        <f>'Fiche Générale'!B4</f>
        <v>HMIDI</v>
      </c>
      <c r="I7" s="150"/>
      <c r="J7" s="39"/>
      <c r="K7" s="23"/>
    </row>
    <row r="8" spans="1:19" ht="14.45" customHeight="1">
      <c r="A8" s="152"/>
      <c r="B8" s="150"/>
      <c r="C8" s="133"/>
      <c r="D8" s="133"/>
      <c r="E8" s="148"/>
      <c r="F8" s="149"/>
      <c r="G8" s="133"/>
      <c r="H8" s="150"/>
      <c r="I8" s="150"/>
      <c r="J8" s="39"/>
      <c r="K8" s="23"/>
    </row>
    <row r="9" spans="1:19" ht="14.45" customHeight="1">
      <c r="A9" s="152"/>
      <c r="B9" s="150"/>
      <c r="C9" s="133"/>
      <c r="D9" s="133"/>
      <c r="E9" s="148"/>
      <c r="F9" s="149"/>
      <c r="G9" s="133"/>
      <c r="H9" s="150"/>
      <c r="I9" s="150"/>
      <c r="J9" s="39"/>
      <c r="K9" s="23"/>
    </row>
    <row r="10" spans="1:19" ht="14.45" customHeight="1">
      <c r="A10" s="152"/>
      <c r="B10" s="150"/>
      <c r="C10" s="138" t="s">
        <v>264</v>
      </c>
      <c r="D10" s="138"/>
      <c r="E10" s="142" t="str">
        <f>'Fiche Générale'!B12</f>
        <v>Médias et humanités numériques</v>
      </c>
      <c r="F10" s="143"/>
      <c r="G10" s="143"/>
      <c r="H10" s="143"/>
      <c r="I10" s="144"/>
      <c r="J10" s="40"/>
      <c r="K10" s="23"/>
    </row>
    <row r="11" spans="1:19" ht="14.45" customHeight="1">
      <c r="A11" s="153"/>
      <c r="B11" s="150"/>
      <c r="C11" s="138"/>
      <c r="D11" s="138"/>
      <c r="E11" s="145"/>
      <c r="F11" s="146"/>
      <c r="G11" s="146"/>
      <c r="H11" s="146"/>
      <c r="I11" s="147"/>
      <c r="J11" s="40"/>
      <c r="K11" s="23"/>
    </row>
    <row r="12" spans="1:19">
      <c r="C12" s="18"/>
      <c r="I12" s="13"/>
      <c r="J12" s="13"/>
      <c r="M12" s="134" t="s">
        <v>309</v>
      </c>
      <c r="N12" s="135"/>
      <c r="O12" s="166"/>
      <c r="P12" s="134" t="s">
        <v>310</v>
      </c>
      <c r="Q12" s="135"/>
      <c r="R12" s="135"/>
      <c r="S12" s="166"/>
    </row>
    <row r="13" spans="1:19">
      <c r="A13" s="159" t="s">
        <v>265</v>
      </c>
      <c r="B13" s="93" t="str">
        <f>'S3 Maquette'!B13:B14</f>
        <v>2ème Année</v>
      </c>
      <c r="C13" s="93"/>
      <c r="D13" s="159" t="s">
        <v>311</v>
      </c>
      <c r="E13" s="154">
        <f>'S3 Maquette'!E13:F14</f>
        <v>0</v>
      </c>
      <c r="F13" s="154"/>
      <c r="G13" s="154"/>
      <c r="H13" s="132" t="s">
        <v>312</v>
      </c>
      <c r="I13" s="132"/>
      <c r="J13" s="41"/>
      <c r="M13" s="136"/>
      <c r="N13" s="137"/>
      <c r="O13" s="167"/>
      <c r="P13" s="136"/>
      <c r="Q13" s="137"/>
      <c r="R13" s="137"/>
      <c r="S13" s="167"/>
    </row>
    <row r="14" spans="1:19">
      <c r="A14" s="161"/>
      <c r="B14" s="93"/>
      <c r="C14" s="93"/>
      <c r="D14" s="161"/>
      <c r="E14" s="154"/>
      <c r="F14" s="154"/>
      <c r="G14" s="154"/>
      <c r="H14" s="132"/>
      <c r="I14" s="132"/>
      <c r="J14" s="41"/>
      <c r="M14" s="132" t="s">
        <v>313</v>
      </c>
      <c r="N14" s="134" t="s">
        <v>314</v>
      </c>
      <c r="O14" s="166"/>
      <c r="P14" s="131"/>
      <c r="Q14" s="155"/>
      <c r="R14" s="158"/>
      <c r="S14" s="159"/>
    </row>
    <row r="15" spans="1:19">
      <c r="A15" s="159" t="s">
        <v>315</v>
      </c>
      <c r="B15" s="95" t="str">
        <f>'S3 Maquette'!B15:B16</f>
        <v>Semestre 3</v>
      </c>
      <c r="C15" s="96"/>
      <c r="D15" s="159" t="s">
        <v>316</v>
      </c>
      <c r="E15" s="154">
        <f>'S3 Maquette'!E15:F16</f>
        <v>0</v>
      </c>
      <c r="F15" s="154"/>
      <c r="G15" s="154"/>
      <c r="H15" s="162" t="str">
        <f>'Fiche Générale'!B5</f>
        <v>Session Unique</v>
      </c>
      <c r="I15" s="163"/>
      <c r="J15" s="42"/>
      <c r="M15" s="132"/>
      <c r="N15" s="168"/>
      <c r="O15" s="169"/>
      <c r="P15" s="131"/>
      <c r="Q15" s="156"/>
      <c r="R15" s="158"/>
      <c r="S15" s="160"/>
    </row>
    <row r="16" spans="1:19">
      <c r="A16" s="161"/>
      <c r="B16" s="98"/>
      <c r="C16" s="99"/>
      <c r="D16" s="161"/>
      <c r="E16" s="154"/>
      <c r="F16" s="154"/>
      <c r="G16" s="154"/>
      <c r="H16" s="164"/>
      <c r="I16" s="165"/>
      <c r="J16" s="42"/>
      <c r="M16" s="132"/>
      <c r="N16" s="168"/>
      <c r="O16" s="169"/>
      <c r="P16" s="131"/>
      <c r="Q16" s="156"/>
      <c r="R16" s="158"/>
      <c r="S16" s="160"/>
    </row>
    <row r="17" spans="1:20">
      <c r="L17" s="19"/>
      <c r="M17" s="132"/>
      <c r="N17" s="136"/>
      <c r="O17" s="167"/>
      <c r="P17" s="131"/>
      <c r="Q17" s="157"/>
      <c r="R17" s="158"/>
      <c r="S17" s="161"/>
    </row>
    <row r="18" spans="1:20" ht="59.45" customHeight="1">
      <c r="A18" s="3" t="s">
        <v>317</v>
      </c>
      <c r="B18" s="43" t="s">
        <v>318</v>
      </c>
      <c r="C18" s="3" t="s">
        <v>5</v>
      </c>
      <c r="D18" s="3" t="s">
        <v>319</v>
      </c>
      <c r="E18" s="3" t="s">
        <v>320</v>
      </c>
      <c r="F18" s="3" t="s">
        <v>321</v>
      </c>
      <c r="G18" s="3" t="s">
        <v>322</v>
      </c>
      <c r="H18" s="3" t="s">
        <v>323</v>
      </c>
      <c r="I18" s="3" t="s">
        <v>324</v>
      </c>
      <c r="J18" s="3" t="s">
        <v>325</v>
      </c>
      <c r="K18" s="3" t="s">
        <v>326</v>
      </c>
      <c r="L18" s="3" t="s">
        <v>327</v>
      </c>
      <c r="M18" s="3" t="s">
        <v>328</v>
      </c>
      <c r="N18" s="3" t="s">
        <v>318</v>
      </c>
      <c r="O18" s="3" t="s">
        <v>329</v>
      </c>
      <c r="P18" s="3" t="s">
        <v>330</v>
      </c>
      <c r="Q18" s="3" t="s">
        <v>318</v>
      </c>
      <c r="R18" s="3" t="s">
        <v>329</v>
      </c>
      <c r="S18" s="4" t="s">
        <v>331</v>
      </c>
      <c r="T18" s="4" t="s">
        <v>332</v>
      </c>
    </row>
    <row r="19" spans="1:20" s="69" customFormat="1" ht="30.6" customHeight="1">
      <c r="A19" s="62" t="str">
        <f>'S3 Maquette'!B19</f>
        <v>UE 1 : Enjeux de la culture numérique</v>
      </c>
      <c r="B19" s="62" t="str">
        <f>'S3 Maquette'!C19</f>
        <v>UE</v>
      </c>
      <c r="C19" s="63">
        <f>'S3 Maquette'!F19</f>
        <v>0</v>
      </c>
      <c r="D19" s="64">
        <v>1</v>
      </c>
      <c r="E19" s="64" t="s">
        <v>333</v>
      </c>
      <c r="F19" s="64" t="s">
        <v>333</v>
      </c>
      <c r="G19" s="65" t="s">
        <v>333</v>
      </c>
      <c r="H19" s="65" t="s">
        <v>333</v>
      </c>
      <c r="I19" s="65" t="s">
        <v>334</v>
      </c>
      <c r="J19" s="66"/>
      <c r="K19" s="65"/>
      <c r="L19" s="67"/>
      <c r="M19" s="67"/>
      <c r="N19" s="67"/>
      <c r="O19" s="67"/>
      <c r="P19" s="67"/>
      <c r="Q19" s="67"/>
      <c r="R19" s="67"/>
      <c r="S19" s="80"/>
      <c r="T19" s="68"/>
    </row>
    <row r="20" spans="1:20" s="2" customFormat="1" ht="30.6" customHeight="1">
      <c r="A20" s="71" t="str">
        <f>'S3 Maquette'!B20</f>
        <v>Culture numérique</v>
      </c>
      <c r="B20" s="71" t="str">
        <f>'S3 Maquette'!C20</f>
        <v>ECUE</v>
      </c>
      <c r="C20" s="72">
        <f>'S3 Maquette'!F20</f>
        <v>0</v>
      </c>
      <c r="D20" s="73">
        <v>1</v>
      </c>
      <c r="E20" s="73" t="s">
        <v>333</v>
      </c>
      <c r="F20" s="73" t="s">
        <v>333</v>
      </c>
      <c r="G20" s="74" t="s">
        <v>334</v>
      </c>
      <c r="H20" s="74" t="s">
        <v>334</v>
      </c>
      <c r="I20" s="74" t="s">
        <v>333</v>
      </c>
      <c r="J20" s="74">
        <v>10</v>
      </c>
      <c r="K20" s="74" t="s">
        <v>9</v>
      </c>
      <c r="L20" s="75"/>
      <c r="M20" s="75"/>
      <c r="N20" s="75"/>
      <c r="O20" s="75"/>
      <c r="P20" s="75"/>
      <c r="Q20" s="75"/>
      <c r="R20" s="75"/>
      <c r="S20" s="78"/>
      <c r="T20" s="76"/>
    </row>
    <row r="21" spans="1:20" s="2" customFormat="1" ht="30.6" customHeight="1">
      <c r="A21" s="71" t="str">
        <f>'S3 Maquette'!B21</f>
        <v>Politiques du numérique</v>
      </c>
      <c r="B21" s="71" t="str">
        <f>'S3 Maquette'!C21</f>
        <v>ECUE</v>
      </c>
      <c r="C21" s="72">
        <f>'S3 Maquette'!F21</f>
        <v>0</v>
      </c>
      <c r="D21" s="73">
        <v>1</v>
      </c>
      <c r="E21" s="73" t="s">
        <v>333</v>
      </c>
      <c r="F21" s="73" t="s">
        <v>333</v>
      </c>
      <c r="G21" s="74" t="s">
        <v>334</v>
      </c>
      <c r="H21" s="74" t="s">
        <v>334</v>
      </c>
      <c r="I21" s="74" t="s">
        <v>333</v>
      </c>
      <c r="J21" s="74">
        <v>10</v>
      </c>
      <c r="K21" s="74" t="s">
        <v>9</v>
      </c>
      <c r="L21" s="75"/>
      <c r="M21" s="75"/>
      <c r="N21" s="75"/>
      <c r="O21" s="75"/>
      <c r="P21" s="75"/>
      <c r="Q21" s="75"/>
      <c r="R21" s="75"/>
      <c r="S21" s="78"/>
      <c r="T21" s="76"/>
    </row>
    <row r="22" spans="1:20" s="2" customFormat="1" ht="30.6" customHeight="1">
      <c r="A22" s="71" t="str">
        <f>'S3 Maquette'!B22</f>
        <v>Image et création numériques</v>
      </c>
      <c r="B22" s="71" t="str">
        <f>'S3 Maquette'!C22</f>
        <v>ECUE</v>
      </c>
      <c r="C22" s="72">
        <f>'S3 Maquette'!F22</f>
        <v>0</v>
      </c>
      <c r="D22" s="73">
        <v>1</v>
      </c>
      <c r="E22" s="73" t="s">
        <v>333</v>
      </c>
      <c r="F22" s="73" t="s">
        <v>333</v>
      </c>
      <c r="G22" s="74" t="s">
        <v>334</v>
      </c>
      <c r="H22" s="74" t="s">
        <v>334</v>
      </c>
      <c r="I22" s="74" t="s">
        <v>333</v>
      </c>
      <c r="J22" s="74">
        <v>10</v>
      </c>
      <c r="K22" s="74" t="s">
        <v>9</v>
      </c>
      <c r="L22" s="75"/>
      <c r="M22" s="75"/>
      <c r="N22" s="75"/>
      <c r="O22" s="75"/>
      <c r="P22" s="75"/>
      <c r="Q22" s="75"/>
      <c r="R22" s="75"/>
      <c r="S22" s="78"/>
      <c r="T22" s="76"/>
    </row>
    <row r="23" spans="1:20" s="69" customFormat="1" ht="30.6" customHeight="1">
      <c r="A23" s="62" t="str">
        <f>'S3 Maquette'!B23</f>
        <v>UE 2 : Collecte des données</v>
      </c>
      <c r="B23" s="62" t="str">
        <f>'S3 Maquette'!C23</f>
        <v>UE</v>
      </c>
      <c r="C23" s="63">
        <f>'S3 Maquette'!F23</f>
        <v>0</v>
      </c>
      <c r="D23" s="64">
        <v>1</v>
      </c>
      <c r="E23" s="64" t="s">
        <v>333</v>
      </c>
      <c r="F23" s="64" t="s">
        <v>333</v>
      </c>
      <c r="G23" s="65" t="s">
        <v>333</v>
      </c>
      <c r="H23" s="65" t="s">
        <v>333</v>
      </c>
      <c r="I23" s="65" t="s">
        <v>334</v>
      </c>
      <c r="J23" s="66"/>
      <c r="K23" s="65"/>
      <c r="L23" s="67"/>
      <c r="M23" s="67"/>
      <c r="N23" s="67"/>
      <c r="O23" s="67"/>
      <c r="P23" s="67"/>
      <c r="Q23" s="67"/>
      <c r="R23" s="67"/>
      <c r="S23" s="80"/>
      <c r="T23" s="68"/>
    </row>
    <row r="24" spans="1:20" s="2" customFormat="1" ht="30.6" customHeight="1">
      <c r="A24" s="71" t="str">
        <f>'S3 Maquette'!B24</f>
        <v>Données de la presse</v>
      </c>
      <c r="B24" s="71" t="str">
        <f>'S3 Maquette'!C24</f>
        <v>ECUE</v>
      </c>
      <c r="C24" s="72">
        <f>'S3 Maquette'!F24</f>
        <v>0</v>
      </c>
      <c r="D24" s="73">
        <v>1</v>
      </c>
      <c r="E24" s="73" t="s">
        <v>333</v>
      </c>
      <c r="F24" s="73" t="s">
        <v>333</v>
      </c>
      <c r="G24" s="74" t="s">
        <v>334</v>
      </c>
      <c r="H24" s="74" t="s">
        <v>334</v>
      </c>
      <c r="I24" s="74" t="s">
        <v>333</v>
      </c>
      <c r="J24" s="74">
        <v>10</v>
      </c>
      <c r="K24" s="74" t="s">
        <v>9</v>
      </c>
      <c r="L24" s="75"/>
      <c r="M24" s="75"/>
      <c r="N24" s="75"/>
      <c r="O24" s="75"/>
      <c r="P24" s="75"/>
      <c r="Q24" s="75"/>
      <c r="R24" s="75"/>
      <c r="S24" s="78"/>
      <c r="T24" s="76"/>
    </row>
    <row r="25" spans="1:20" s="2" customFormat="1" ht="30.6" customHeight="1">
      <c r="A25" s="71" t="str">
        <f>'S3 Maquette'!B25</f>
        <v>Données audiovisuelles</v>
      </c>
      <c r="B25" s="71" t="str">
        <f>'S3 Maquette'!C25</f>
        <v>ECUE</v>
      </c>
      <c r="C25" s="72">
        <f>'S3 Maquette'!F25</f>
        <v>0</v>
      </c>
      <c r="D25" s="73">
        <v>1</v>
      </c>
      <c r="E25" s="73" t="s">
        <v>333</v>
      </c>
      <c r="F25" s="73" t="s">
        <v>333</v>
      </c>
      <c r="G25" s="74" t="s">
        <v>334</v>
      </c>
      <c r="H25" s="74" t="s">
        <v>334</v>
      </c>
      <c r="I25" s="74" t="s">
        <v>333</v>
      </c>
      <c r="J25" s="74">
        <v>10</v>
      </c>
      <c r="K25" s="74" t="s">
        <v>9</v>
      </c>
      <c r="L25" s="75"/>
      <c r="M25" s="75"/>
      <c r="N25" s="75"/>
      <c r="O25" s="75"/>
      <c r="P25" s="75"/>
      <c r="Q25" s="75"/>
      <c r="R25" s="75"/>
      <c r="S25" s="78"/>
      <c r="T25" s="76"/>
    </row>
    <row r="26" spans="1:20" s="69" customFormat="1" ht="30.6" customHeight="1">
      <c r="A26" s="62" t="str">
        <f>'S3 Maquette'!B27</f>
        <v>UE3 : Traitement et analyse des données</v>
      </c>
      <c r="B26" s="62" t="str">
        <f>'S3 Maquette'!C27</f>
        <v>UE</v>
      </c>
      <c r="C26" s="63">
        <f>'S3 Maquette'!F27</f>
        <v>0</v>
      </c>
      <c r="D26" s="64">
        <v>1</v>
      </c>
      <c r="E26" s="64" t="s">
        <v>333</v>
      </c>
      <c r="F26" s="64" t="s">
        <v>333</v>
      </c>
      <c r="G26" s="65" t="s">
        <v>333</v>
      </c>
      <c r="H26" s="65" t="s">
        <v>333</v>
      </c>
      <c r="I26" s="65" t="s">
        <v>334</v>
      </c>
      <c r="J26" s="66"/>
      <c r="K26" s="65"/>
      <c r="L26" s="67"/>
      <c r="M26" s="67"/>
      <c r="N26" s="67"/>
      <c r="O26" s="67"/>
      <c r="P26" s="67"/>
      <c r="Q26" s="67"/>
      <c r="R26" s="67"/>
      <c r="S26" s="80"/>
      <c r="T26" s="68"/>
    </row>
    <row r="27" spans="1:20" s="2" customFormat="1" ht="30.6" customHeight="1">
      <c r="A27" s="71" t="str">
        <f>'S3 Maquette'!B28</f>
        <v>Data Processing</v>
      </c>
      <c r="B27" s="71" t="str">
        <f>'S3 Maquette'!C28</f>
        <v>ECUE</v>
      </c>
      <c r="C27" s="72">
        <f>'S3 Maquette'!F28</f>
        <v>0</v>
      </c>
      <c r="D27" s="73">
        <v>1</v>
      </c>
      <c r="E27" s="73" t="s">
        <v>333</v>
      </c>
      <c r="F27" s="73" t="s">
        <v>333</v>
      </c>
      <c r="G27" s="74" t="s">
        <v>334</v>
      </c>
      <c r="H27" s="74" t="s">
        <v>334</v>
      </c>
      <c r="I27" s="74" t="s">
        <v>334</v>
      </c>
      <c r="J27" s="75"/>
      <c r="K27" s="74" t="s">
        <v>9</v>
      </c>
      <c r="L27" s="75"/>
      <c r="M27" s="75"/>
      <c r="N27" s="75"/>
      <c r="O27" s="75"/>
      <c r="P27" s="75"/>
      <c r="Q27" s="75"/>
      <c r="R27" s="75"/>
      <c r="S27" s="78"/>
      <c r="T27" s="76"/>
    </row>
    <row r="28" spans="1:20" s="2" customFormat="1" ht="30.6" customHeight="1">
      <c r="A28" s="71" t="str">
        <f>'S3 Maquette'!B29</f>
        <v>Data Visualization</v>
      </c>
      <c r="B28" s="71" t="str">
        <f>'S3 Maquette'!C29</f>
        <v>ECUE</v>
      </c>
      <c r="C28" s="72">
        <f>'S3 Maquette'!F29</f>
        <v>0</v>
      </c>
      <c r="D28" s="73">
        <v>1</v>
      </c>
      <c r="E28" s="73" t="s">
        <v>333</v>
      </c>
      <c r="F28" s="73" t="s">
        <v>333</v>
      </c>
      <c r="G28" s="74" t="s">
        <v>334</v>
      </c>
      <c r="H28" s="74" t="s">
        <v>334</v>
      </c>
      <c r="I28" s="74" t="s">
        <v>334</v>
      </c>
      <c r="J28" s="75"/>
      <c r="K28" s="74" t="s">
        <v>9</v>
      </c>
      <c r="L28" s="75"/>
      <c r="M28" s="75"/>
      <c r="N28" s="75"/>
      <c r="O28" s="75"/>
      <c r="P28" s="75"/>
      <c r="Q28" s="75"/>
      <c r="R28" s="75"/>
      <c r="S28" s="78"/>
      <c r="T28" s="76"/>
    </row>
    <row r="29" spans="1:20" s="2" customFormat="1" ht="30.6" customHeight="1">
      <c r="A29" s="71" t="str">
        <f>'S3 Maquette'!B30</f>
        <v>Enjeux des données ouvertes</v>
      </c>
      <c r="B29" s="71" t="str">
        <f>'S3 Maquette'!C30</f>
        <v>ECUE</v>
      </c>
      <c r="C29" s="72">
        <f>'S3 Maquette'!F30</f>
        <v>0</v>
      </c>
      <c r="D29" s="73">
        <v>1</v>
      </c>
      <c r="E29" s="73" t="s">
        <v>333</v>
      </c>
      <c r="F29" s="73" t="s">
        <v>333</v>
      </c>
      <c r="G29" s="74" t="s">
        <v>334</v>
      </c>
      <c r="H29" s="74" t="s">
        <v>334</v>
      </c>
      <c r="I29" s="74" t="s">
        <v>334</v>
      </c>
      <c r="J29" s="75"/>
      <c r="K29" s="74" t="s">
        <v>9</v>
      </c>
      <c r="L29" s="75"/>
      <c r="M29" s="75"/>
      <c r="N29" s="75"/>
      <c r="O29" s="75"/>
      <c r="P29" s="75"/>
      <c r="Q29" s="75"/>
      <c r="R29" s="75"/>
      <c r="S29" s="78"/>
      <c r="T29" s="76"/>
    </row>
    <row r="30" spans="1:20" s="69" customFormat="1" ht="30.6" customHeight="1">
      <c r="A30" s="62" t="str">
        <f>'S3 Maquette'!B31</f>
        <v>UE4 : Société numérique et IA</v>
      </c>
      <c r="B30" s="62" t="str">
        <f>'S3 Maquette'!C31</f>
        <v>UE</v>
      </c>
      <c r="C30" s="63">
        <f>'S3 Maquette'!F31</f>
        <v>0</v>
      </c>
      <c r="D30" s="64">
        <v>1</v>
      </c>
      <c r="E30" s="64" t="s">
        <v>333</v>
      </c>
      <c r="F30" s="64" t="s">
        <v>333</v>
      </c>
      <c r="G30" s="65" t="s">
        <v>333</v>
      </c>
      <c r="H30" s="65" t="s">
        <v>333</v>
      </c>
      <c r="I30" s="65" t="s">
        <v>333</v>
      </c>
      <c r="J30" s="65"/>
      <c r="K30" s="65"/>
      <c r="L30" s="67"/>
      <c r="M30" s="67"/>
      <c r="N30" s="67"/>
      <c r="O30" s="67"/>
      <c r="P30" s="67"/>
      <c r="Q30" s="67"/>
      <c r="R30" s="67"/>
      <c r="S30" s="80"/>
      <c r="T30" s="68"/>
    </row>
    <row r="31" spans="1:20" s="2" customFormat="1" ht="30.6" customHeight="1">
      <c r="A31" s="71" t="str">
        <f>'S3 Maquette'!B32</f>
        <v>Journalisme numérique</v>
      </c>
      <c r="B31" s="71" t="str">
        <f>'S3 Maquette'!C32</f>
        <v>ECUE</v>
      </c>
      <c r="C31" s="72">
        <f>'S3 Maquette'!F32</f>
        <v>0</v>
      </c>
      <c r="D31" s="73">
        <v>1</v>
      </c>
      <c r="E31" s="73" t="s">
        <v>333</v>
      </c>
      <c r="F31" s="73" t="s">
        <v>333</v>
      </c>
      <c r="G31" s="74" t="s">
        <v>334</v>
      </c>
      <c r="H31" s="74" t="s">
        <v>334</v>
      </c>
      <c r="I31" s="74" t="s">
        <v>334</v>
      </c>
      <c r="J31" s="75"/>
      <c r="K31" s="74" t="s">
        <v>9</v>
      </c>
      <c r="L31" s="75"/>
      <c r="M31" s="75"/>
      <c r="N31" s="75"/>
      <c r="O31" s="75"/>
      <c r="P31" s="75"/>
      <c r="Q31" s="75"/>
      <c r="R31" s="75"/>
      <c r="S31" s="78"/>
      <c r="T31" s="76"/>
    </row>
    <row r="32" spans="1:20" s="2" customFormat="1" ht="30.6" customHeight="1">
      <c r="A32" s="71" t="str">
        <f>'S3 Maquette'!B33</f>
        <v>Introduction à l'IA en Info-Comm</v>
      </c>
      <c r="B32" s="71" t="str">
        <f>'S3 Maquette'!C33</f>
        <v>ECUE</v>
      </c>
      <c r="C32" s="72">
        <f>'S3 Maquette'!F33</f>
        <v>0</v>
      </c>
      <c r="D32" s="73">
        <v>1</v>
      </c>
      <c r="E32" s="73" t="s">
        <v>333</v>
      </c>
      <c r="F32" s="73" t="s">
        <v>333</v>
      </c>
      <c r="G32" s="74" t="s">
        <v>334</v>
      </c>
      <c r="H32" s="74" t="s">
        <v>334</v>
      </c>
      <c r="I32" s="74" t="s">
        <v>334</v>
      </c>
      <c r="J32" s="75"/>
      <c r="K32" s="74" t="s">
        <v>9</v>
      </c>
      <c r="L32" s="75"/>
      <c r="M32" s="75"/>
      <c r="N32" s="75"/>
      <c r="O32" s="75"/>
      <c r="P32" s="75"/>
      <c r="Q32" s="75"/>
      <c r="R32" s="75"/>
      <c r="S32" s="78"/>
      <c r="T32" s="76"/>
    </row>
    <row r="33" spans="1:20" s="2" customFormat="1" ht="30.6" customHeight="1">
      <c r="A33" s="71" t="str">
        <f>'S3 Maquette'!B34</f>
        <v>Approches professionnelles de l'IA</v>
      </c>
      <c r="B33" s="71" t="str">
        <f>'S3 Maquette'!C34</f>
        <v>ECUE</v>
      </c>
      <c r="C33" s="72">
        <f>'S3 Maquette'!F34</f>
        <v>0</v>
      </c>
      <c r="D33" s="73">
        <v>1</v>
      </c>
      <c r="E33" s="73" t="s">
        <v>333</v>
      </c>
      <c r="F33" s="73" t="s">
        <v>333</v>
      </c>
      <c r="G33" s="74" t="s">
        <v>334</v>
      </c>
      <c r="H33" s="74" t="s">
        <v>334</v>
      </c>
      <c r="I33" s="74" t="s">
        <v>334</v>
      </c>
      <c r="J33" s="75"/>
      <c r="K33" s="74" t="s">
        <v>9</v>
      </c>
      <c r="L33" s="75"/>
      <c r="M33" s="75"/>
      <c r="N33" s="75"/>
      <c r="O33" s="75"/>
      <c r="P33" s="75"/>
      <c r="Q33" s="75"/>
      <c r="R33" s="75"/>
      <c r="S33" s="78"/>
      <c r="T33" s="76"/>
    </row>
    <row r="34" spans="1:20" s="69" customFormat="1" ht="30.6" customHeight="1">
      <c r="A34" s="62" t="str">
        <f>'S3 Maquette'!B35</f>
        <v>UE 5 : PPR</v>
      </c>
      <c r="B34" s="62" t="str">
        <f>'S3 Maquette'!C35</f>
        <v>UE</v>
      </c>
      <c r="C34" s="63">
        <f>'S3 Maquette'!F35</f>
        <v>0</v>
      </c>
      <c r="D34" s="64">
        <v>6</v>
      </c>
      <c r="E34" s="64" t="s">
        <v>333</v>
      </c>
      <c r="F34" s="64" t="s">
        <v>333</v>
      </c>
      <c r="G34" s="65" t="s">
        <v>333</v>
      </c>
      <c r="H34" s="65" t="s">
        <v>333</v>
      </c>
      <c r="I34" s="65" t="s">
        <v>333</v>
      </c>
      <c r="J34" s="65">
        <v>10</v>
      </c>
      <c r="K34" s="65"/>
      <c r="L34" s="67"/>
      <c r="M34" s="67"/>
      <c r="N34" s="67"/>
      <c r="O34" s="67"/>
      <c r="P34" s="67"/>
      <c r="Q34" s="67"/>
      <c r="R34" s="67"/>
      <c r="S34" s="80"/>
      <c r="T34" s="68"/>
    </row>
    <row r="35" spans="1:20" s="2" customFormat="1" ht="30.6" customHeight="1">
      <c r="A35" s="71" t="str">
        <f>'S3 Maquette'!B36</f>
        <v>Mémoire</v>
      </c>
      <c r="B35" s="71" t="str">
        <f>'S3 Maquette'!C36</f>
        <v>ECUE</v>
      </c>
      <c r="C35" s="72">
        <f>'S3 Maquette'!F36</f>
        <v>0</v>
      </c>
      <c r="D35" s="59">
        <v>6</v>
      </c>
      <c r="E35" s="59" t="s">
        <v>333</v>
      </c>
      <c r="F35" s="59" t="s">
        <v>333</v>
      </c>
      <c r="G35" s="77" t="s">
        <v>334</v>
      </c>
      <c r="H35" s="77" t="s">
        <v>334</v>
      </c>
      <c r="I35" s="77" t="s">
        <v>334</v>
      </c>
      <c r="J35" s="75"/>
      <c r="K35" s="85" t="s">
        <v>18</v>
      </c>
      <c r="L35" s="75"/>
      <c r="M35" s="75"/>
      <c r="N35" s="75"/>
      <c r="O35" s="75"/>
      <c r="P35" s="75"/>
      <c r="Q35" s="75"/>
      <c r="R35" s="75"/>
      <c r="S35" s="78"/>
      <c r="T35" s="76"/>
    </row>
    <row r="36" spans="1:20" s="2" customFormat="1" ht="30.6" customHeight="1">
      <c r="A36" s="71" t="str">
        <f>'S3 Maquette'!B37</f>
        <v>Séminaires de recherche</v>
      </c>
      <c r="B36" s="71" t="str">
        <f>'S3 Maquette'!C37</f>
        <v>ECUE</v>
      </c>
      <c r="C36" s="72">
        <f>'S3 Maquette'!F37</f>
        <v>0</v>
      </c>
      <c r="D36" s="59"/>
      <c r="E36" s="59" t="s">
        <v>334</v>
      </c>
      <c r="F36" s="59" t="s">
        <v>333</v>
      </c>
      <c r="G36" s="77"/>
      <c r="H36" s="77" t="s">
        <v>334</v>
      </c>
      <c r="I36" s="77" t="s">
        <v>334</v>
      </c>
      <c r="J36" s="75"/>
      <c r="K36" s="85" t="s">
        <v>18</v>
      </c>
      <c r="L36" s="75"/>
      <c r="M36" s="75"/>
      <c r="N36" s="75"/>
      <c r="O36" s="75"/>
      <c r="P36" s="75"/>
      <c r="Q36" s="75"/>
      <c r="R36" s="75"/>
      <c r="S36" s="78"/>
      <c r="T36" s="76"/>
    </row>
    <row r="37" spans="1:20" s="69" customFormat="1" ht="30.6" customHeight="1">
      <c r="A37" s="62" t="str">
        <f>'S3 Maquette'!B38</f>
        <v>UE 6 : Mineures</v>
      </c>
      <c r="B37" s="62" t="str">
        <f>'S3 Maquette'!C38</f>
        <v>UE</v>
      </c>
      <c r="C37" s="63">
        <f>'S3 Maquette'!F38</f>
        <v>0</v>
      </c>
      <c r="D37" s="64">
        <v>1</v>
      </c>
      <c r="E37" s="64" t="s">
        <v>333</v>
      </c>
      <c r="F37" s="64" t="s">
        <v>333</v>
      </c>
      <c r="G37" s="65" t="s">
        <v>333</v>
      </c>
      <c r="H37" s="65" t="s">
        <v>333</v>
      </c>
      <c r="I37" s="65" t="s">
        <v>333</v>
      </c>
      <c r="J37" s="65"/>
      <c r="K37" s="65"/>
      <c r="L37" s="67"/>
      <c r="M37" s="67"/>
      <c r="N37" s="67"/>
      <c r="O37" s="67"/>
      <c r="P37" s="67"/>
      <c r="Q37" s="67"/>
      <c r="R37" s="67"/>
      <c r="S37" s="80"/>
      <c r="T37" s="68"/>
    </row>
    <row r="38" spans="1:20" s="2" customFormat="1" ht="30.6" customHeight="1">
      <c r="A38" s="71" t="str">
        <f>'S3 Maquette'!B39</f>
        <v>Cours à choix les jeudis matins (offre de l'EUR)</v>
      </c>
      <c r="B38" s="71">
        <f>'S3 Maquette'!C39</f>
        <v>0</v>
      </c>
      <c r="C38" s="72">
        <f>'S3 Maquette'!F39</f>
        <v>0</v>
      </c>
      <c r="D38" s="11"/>
      <c r="E38" s="11"/>
      <c r="F38" s="11"/>
      <c r="G38" s="75"/>
      <c r="H38" s="75"/>
      <c r="I38" s="75"/>
      <c r="J38" s="79"/>
      <c r="K38" s="79"/>
      <c r="L38" s="79"/>
      <c r="M38" s="79"/>
      <c r="N38" s="79"/>
      <c r="O38" s="79"/>
      <c r="P38" s="79"/>
      <c r="Q38" s="79"/>
      <c r="R38" s="79"/>
      <c r="S38" s="78"/>
      <c r="T38" s="76"/>
    </row>
    <row r="39" spans="1:20" s="2" customFormat="1" ht="30.6" customHeight="1">
      <c r="A39" s="71">
        <f>'S3 Maquette'!B40</f>
        <v>0</v>
      </c>
      <c r="B39" s="71">
        <f>'S3 Maquette'!C40</f>
        <v>0</v>
      </c>
      <c r="C39" s="72">
        <f>'S3 Maquette'!F40</f>
        <v>0</v>
      </c>
      <c r="D39" s="11"/>
      <c r="E39" s="11"/>
      <c r="F39" s="11"/>
      <c r="G39" s="75"/>
      <c r="H39" s="75"/>
      <c r="I39" s="75"/>
      <c r="J39" s="79"/>
      <c r="K39" s="79"/>
      <c r="L39" s="79"/>
      <c r="M39" s="79"/>
      <c r="N39" s="79"/>
      <c r="O39" s="79"/>
      <c r="P39" s="79"/>
      <c r="Q39" s="79"/>
      <c r="R39" s="79"/>
      <c r="S39" s="78"/>
      <c r="T39" s="76"/>
    </row>
    <row r="40" spans="1:20" ht="30.6" customHeight="1">
      <c r="A40" s="47">
        <f>'S3 Maquette'!B41</f>
        <v>0</v>
      </c>
      <c r="B40" s="47">
        <f>'S3 Maquette'!C41</f>
        <v>0</v>
      </c>
      <c r="C40" s="46">
        <f>'S3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'S3 Maquette'!B42</f>
        <v>0</v>
      </c>
      <c r="B41" s="47">
        <f>'S3 Maquette'!C42</f>
        <v>0</v>
      </c>
      <c r="C41" s="46">
        <f>'S3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Maquette'!B43</f>
        <v>0</v>
      </c>
      <c r="B42" s="47">
        <f>'S3 Maquette'!C43</f>
        <v>0</v>
      </c>
      <c r="C42" s="46">
        <f>'S3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Maquette'!B44</f>
        <v>0</v>
      </c>
      <c r="B43" s="47">
        <f>'S3 Maquette'!C44</f>
        <v>0</v>
      </c>
      <c r="C43" s="46">
        <f>'S3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Maquette'!B45</f>
        <v>0</v>
      </c>
      <c r="B44" s="47">
        <f>'S3 Maquette'!C45</f>
        <v>0</v>
      </c>
      <c r="C44" s="46">
        <f>'S3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Maquette'!B46</f>
        <v>0</v>
      </c>
      <c r="B45" s="47">
        <f>'S3 Maquette'!C46</f>
        <v>0</v>
      </c>
      <c r="C45" s="46">
        <f>'S3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Maquette'!B47</f>
        <v>0</v>
      </c>
      <c r="B46" s="47">
        <f>'S3 Maquette'!C47</f>
        <v>0</v>
      </c>
      <c r="C46" s="46">
        <f>'S3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Maquette'!B48</f>
        <v>0</v>
      </c>
      <c r="B47" s="47">
        <f>'S3 Maquette'!C48</f>
        <v>0</v>
      </c>
      <c r="C47" s="46">
        <f>'S3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Maquette'!B49</f>
        <v>0</v>
      </c>
      <c r="B48" s="47">
        <f>'S3 Maquette'!C49</f>
        <v>0</v>
      </c>
      <c r="C48" s="46">
        <f>'S3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Maquette'!B50</f>
        <v>0</v>
      </c>
      <c r="B49" s="47">
        <f>'S3 Maquette'!C50</f>
        <v>0</v>
      </c>
      <c r="C49" s="46">
        <f>'S3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Maquette'!B51</f>
        <v>0</v>
      </c>
      <c r="B50" s="47">
        <f>'S3 Maquette'!C51</f>
        <v>0</v>
      </c>
      <c r="C50" s="46">
        <f>'S3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Maquette'!B52</f>
        <v>0</v>
      </c>
      <c r="B51" s="47">
        <f>'S3 Maquette'!C52</f>
        <v>0</v>
      </c>
      <c r="C51" s="46">
        <f>'S3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Maquette'!B53</f>
        <v>0</v>
      </c>
      <c r="B52" s="47">
        <f>'S3 Maquette'!C53</f>
        <v>0</v>
      </c>
      <c r="C52" s="46">
        <f>'S3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Maquette'!B54</f>
        <v>0</v>
      </c>
      <c r="B53" s="47">
        <f>'S3 Maquette'!C54</f>
        <v>0</v>
      </c>
      <c r="C53" s="46">
        <f>'S3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Maquette'!B55</f>
        <v>0</v>
      </c>
      <c r="B54" s="47">
        <f>'S3 Maquette'!C55</f>
        <v>0</v>
      </c>
      <c r="C54" s="46">
        <f>'S3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Maquette'!B56</f>
        <v>0</v>
      </c>
      <c r="B55" s="47">
        <f>'S3 Maquette'!C56</f>
        <v>0</v>
      </c>
      <c r="C55" s="46">
        <f>'S3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Maquette'!B57</f>
        <v>0</v>
      </c>
      <c r="B56" s="47">
        <f>'S3 Maquette'!C57</f>
        <v>0</v>
      </c>
      <c r="C56" s="46">
        <f>'S3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Maquette'!B58</f>
        <v>0</v>
      </c>
      <c r="B57" s="47">
        <f>'S3 Maquette'!C58</f>
        <v>0</v>
      </c>
      <c r="C57" s="46">
        <f>'S3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Maquette'!B59</f>
        <v>0</v>
      </c>
      <c r="B58" s="47">
        <f>'S3 Maquette'!C59</f>
        <v>0</v>
      </c>
      <c r="C58" s="46">
        <f>'S3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Maquette'!B60</f>
        <v>0</v>
      </c>
      <c r="B59" s="47">
        <f>'S3 Maquette'!C60</f>
        <v>0</v>
      </c>
      <c r="C59" s="46">
        <f>'S3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Maquette'!B61</f>
        <v>0</v>
      </c>
      <c r="B60" s="47">
        <f>'S3 Maquette'!C61</f>
        <v>0</v>
      </c>
      <c r="C60" s="46">
        <f>'S3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Maquette'!B62</f>
        <v>0</v>
      </c>
      <c r="B61" s="47">
        <f>'S3 Maquette'!C62</f>
        <v>0</v>
      </c>
      <c r="C61" s="46">
        <f>'S3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Maquette'!B63</f>
        <v>0</v>
      </c>
      <c r="B62" s="47">
        <f>'S3 Maquette'!C63</f>
        <v>0</v>
      </c>
      <c r="C62" s="46">
        <f>'S3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Maquette'!B64</f>
        <v>0</v>
      </c>
      <c r="B63" s="47">
        <f>'S3 Maquette'!C64</f>
        <v>0</v>
      </c>
      <c r="C63" s="46">
        <f>'S3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Maquette'!B65</f>
        <v>0</v>
      </c>
      <c r="B64" s="47">
        <f>'S3 Maquette'!C65</f>
        <v>0</v>
      </c>
      <c r="C64" s="46">
        <f>'S3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Maquette'!B66</f>
        <v>0</v>
      </c>
      <c r="B65" s="47">
        <f>'S3 Maquette'!C66</f>
        <v>0</v>
      </c>
      <c r="C65" s="46">
        <f>'S3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Maquette'!B67</f>
        <v>0</v>
      </c>
      <c r="B66" s="47">
        <f>'S3 Maquette'!C67</f>
        <v>0</v>
      </c>
      <c r="C66" s="46">
        <f>'S3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Maquette'!B68</f>
        <v>0</v>
      </c>
      <c r="B67" s="47">
        <f>'S3 Maquette'!C68</f>
        <v>0</v>
      </c>
      <c r="C67" s="46">
        <f>'S3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Maquette'!B69</f>
        <v>0</v>
      </c>
      <c r="B68" s="47">
        <f>'S3 Maquette'!C69</f>
        <v>0</v>
      </c>
      <c r="C68" s="46">
        <f>'S3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Maquette'!B70</f>
        <v>0</v>
      </c>
      <c r="B69" s="47">
        <f>'S3 Maquette'!C70</f>
        <v>0</v>
      </c>
      <c r="C69" s="46">
        <f>'S3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Maquette'!B71</f>
        <v>0</v>
      </c>
      <c r="B70" s="47">
        <f>'S3 Maquette'!C71</f>
        <v>0</v>
      </c>
      <c r="C70" s="46">
        <f>'S3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Maquette'!B72</f>
        <v>0</v>
      </c>
      <c r="B71" s="47">
        <f>'S3 Maquette'!C72</f>
        <v>0</v>
      </c>
      <c r="C71" s="46">
        <f>'S3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Maquette'!B73</f>
        <v>0</v>
      </c>
      <c r="B72" s="47">
        <f>'S3 Maquette'!C73</f>
        <v>0</v>
      </c>
      <c r="C72" s="46">
        <f>'S3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Maquette'!B74</f>
        <v>0</v>
      </c>
      <c r="B73" s="47">
        <f>'S3 Maquette'!C74</f>
        <v>0</v>
      </c>
      <c r="C73" s="46">
        <f>'S3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Maquette'!B75</f>
        <v>0</v>
      </c>
      <c r="B74" s="47">
        <f>'S3 Maquette'!C75</f>
        <v>0</v>
      </c>
      <c r="C74" s="46">
        <f>'S3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Maquette'!B76</f>
        <v>0</v>
      </c>
      <c r="B75" s="47">
        <f>'S3 Maquette'!C76</f>
        <v>0</v>
      </c>
      <c r="C75" s="46">
        <f>'S3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Maquette'!B77</f>
        <v>0</v>
      </c>
      <c r="B76" s="47">
        <f>'S3 Maquette'!C77</f>
        <v>0</v>
      </c>
      <c r="C76" s="46">
        <f>'S3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Maquette'!B78</f>
        <v>0</v>
      </c>
      <c r="B77" s="47">
        <f>'S3 Maquette'!C78</f>
        <v>0</v>
      </c>
      <c r="C77" s="46">
        <f>'S3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Maquette'!B79</f>
        <v>0</v>
      </c>
      <c r="B78" s="47">
        <f>'S3 Maquette'!C79</f>
        <v>0</v>
      </c>
      <c r="C78" s="46">
        <f>'S3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Maquette'!B80</f>
        <v>0</v>
      </c>
      <c r="B79" s="47">
        <f>'S3 Maquette'!C80</f>
        <v>0</v>
      </c>
      <c r="C79" s="46">
        <f>'S3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Maquette'!B81</f>
        <v>0</v>
      </c>
      <c r="B80" s="47">
        <f>'S3 Maquette'!C81</f>
        <v>0</v>
      </c>
      <c r="C80" s="46">
        <f>'S3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Maquette'!B82</f>
        <v>0</v>
      </c>
      <c r="B81" s="47">
        <f>'S3 Maquette'!C82</f>
        <v>0</v>
      </c>
      <c r="C81" s="46">
        <f>'S3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Maquette'!B83</f>
        <v>0</v>
      </c>
      <c r="B82" s="47">
        <f>'S3 Maquette'!C83</f>
        <v>0</v>
      </c>
      <c r="C82" s="46">
        <f>'S3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Maquette'!B84</f>
        <v>0</v>
      </c>
      <c r="B83" s="47">
        <f>'S3 Maquette'!C84</f>
        <v>0</v>
      </c>
      <c r="C83" s="46">
        <f>'S3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Maquette'!B85</f>
        <v>0</v>
      </c>
      <c r="B84" s="47">
        <f>'S3 Maquette'!C85</f>
        <v>0</v>
      </c>
      <c r="C84" s="46">
        <f>'S3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Maquette'!B86</f>
        <v>0</v>
      </c>
      <c r="B85" s="47">
        <f>'S3 Maquette'!C86</f>
        <v>0</v>
      </c>
      <c r="C85" s="46">
        <f>'S3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Maquette'!B87</f>
        <v>0</v>
      </c>
      <c r="B86" s="47">
        <f>'S3 Maquette'!C87</f>
        <v>0</v>
      </c>
      <c r="C86" s="46">
        <f>'S3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Maquette'!B88</f>
        <v>0</v>
      </c>
      <c r="B87" s="47">
        <f>'S3 Maquette'!C88</f>
        <v>0</v>
      </c>
      <c r="C87" s="46">
        <f>'S3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Maquette'!B89</f>
        <v>0</v>
      </c>
      <c r="B88" s="47">
        <f>'S3 Maquette'!C89</f>
        <v>0</v>
      </c>
      <c r="C88" s="46">
        <f>'S3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Maquette'!B90</f>
        <v>0</v>
      </c>
      <c r="B89" s="47">
        <f>'S3 Maquette'!C90</f>
        <v>0</v>
      </c>
      <c r="C89" s="46">
        <f>'S3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Maquette'!B91</f>
        <v>0</v>
      </c>
      <c r="B90" s="47">
        <f>'S3 Maquette'!C91</f>
        <v>0</v>
      </c>
      <c r="C90" s="46">
        <f>'S3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Maquette'!B92</f>
        <v>0</v>
      </c>
      <c r="B91" s="47">
        <f>'S3 Maquette'!C92</f>
        <v>0</v>
      </c>
      <c r="C91" s="46">
        <f>'S3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Maquette'!B93</f>
        <v>0</v>
      </c>
      <c r="B92" s="47">
        <f>'S3 Maquette'!C93</f>
        <v>0</v>
      </c>
      <c r="C92" s="46">
        <f>'S3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Maquette'!B94</f>
        <v>0</v>
      </c>
      <c r="B93" s="47">
        <f>'S3 Maquette'!C94</f>
        <v>0</v>
      </c>
      <c r="C93" s="46">
        <f>'S3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Maquette'!B95</f>
        <v>0</v>
      </c>
      <c r="B94" s="47">
        <f>'S3 Maquette'!C95</f>
        <v>0</v>
      </c>
      <c r="C94" s="46">
        <f>'S3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Maquette'!B96</f>
        <v>0</v>
      </c>
      <c r="B95" s="47">
        <f>'S3 Maquette'!C96</f>
        <v>0</v>
      </c>
      <c r="C95" s="46">
        <f>'S3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Maquette'!B97</f>
        <v>0</v>
      </c>
      <c r="B96" s="47">
        <f>'S3 Maquette'!C97</f>
        <v>0</v>
      </c>
      <c r="C96" s="46">
        <f>'S3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Maquette'!B98</f>
        <v>0</v>
      </c>
      <c r="B97" s="47">
        <f>'S3 Maquette'!C98</f>
        <v>0</v>
      </c>
      <c r="C97" s="46">
        <f>'S3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Maquette'!B99</f>
        <v>0</v>
      </c>
      <c r="B98" s="47">
        <f>'S3 Maquette'!C99</f>
        <v>0</v>
      </c>
      <c r="C98" s="46">
        <f>'S3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Maquette'!B100</f>
        <v>0</v>
      </c>
      <c r="B99" s="47">
        <f>'S3 Maquette'!C100</f>
        <v>0</v>
      </c>
      <c r="C99" s="46">
        <f>'S3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Maquette'!B101</f>
        <v>0</v>
      </c>
      <c r="B100" s="47">
        <f>'S3 Maquette'!C101</f>
        <v>0</v>
      </c>
      <c r="C100" s="46">
        <f>'S3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Maquette'!B102</f>
        <v>0</v>
      </c>
      <c r="B101" s="47">
        <f>'S3 Maquette'!C102</f>
        <v>0</v>
      </c>
      <c r="C101" s="46">
        <f>'S3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Maquette'!B103</f>
        <v>0</v>
      </c>
      <c r="B102" s="47">
        <f>'S3 Maquette'!C103</f>
        <v>0</v>
      </c>
      <c r="C102" s="46">
        <f>'S3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Maquette'!B104</f>
        <v>0</v>
      </c>
      <c r="B103" s="47">
        <f>'S3 Maquette'!C104</f>
        <v>0</v>
      </c>
      <c r="C103" s="46">
        <f>'S3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Maquette'!B105</f>
        <v>0</v>
      </c>
      <c r="B104" s="47">
        <f>'S3 Maquette'!C105</f>
        <v>0</v>
      </c>
      <c r="C104" s="46">
        <f>'S3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Maquette'!B106</f>
        <v>0</v>
      </c>
      <c r="B105" s="47">
        <f>'S3 Maquette'!C106</f>
        <v>0</v>
      </c>
      <c r="C105" s="46">
        <f>'S3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Maquette'!B107</f>
        <v>0</v>
      </c>
      <c r="B106" s="47">
        <f>'S3 Maquette'!C107</f>
        <v>0</v>
      </c>
      <c r="C106" s="46">
        <f>'S3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Maquette'!B108</f>
        <v>0</v>
      </c>
      <c r="B107" s="47">
        <f>'S3 Maquette'!C108</f>
        <v>0</v>
      </c>
      <c r="C107" s="46">
        <f>'S3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Maquette'!B109</f>
        <v>0</v>
      </c>
      <c r="B108" s="47">
        <f>'S3 Maquette'!C109</f>
        <v>0</v>
      </c>
      <c r="C108" s="46">
        <f>'S3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Maquette'!B110</f>
        <v>0</v>
      </c>
      <c r="B109" s="47">
        <f>'S3 Maquette'!C110</f>
        <v>0</v>
      </c>
      <c r="C109" s="46">
        <f>'S3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Maquette'!B111</f>
        <v>0</v>
      </c>
      <c r="B110" s="47">
        <f>'S3 Maquette'!C111</f>
        <v>0</v>
      </c>
      <c r="C110" s="46">
        <f>'S3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Maquette'!B112</f>
        <v>0</v>
      </c>
      <c r="B111" s="47">
        <f>'S3 Maquette'!C112</f>
        <v>0</v>
      </c>
      <c r="C111" s="46">
        <f>'S3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Maquette'!B113</f>
        <v>0</v>
      </c>
      <c r="B112" s="47">
        <f>'S3 Maquette'!C113</f>
        <v>0</v>
      </c>
      <c r="C112" s="46">
        <f>'S3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Maquette'!B114</f>
        <v>0</v>
      </c>
      <c r="B113" s="47">
        <f>'S3 Maquette'!C114</f>
        <v>0</v>
      </c>
      <c r="C113" s="46">
        <f>'S3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Maquette'!B115</f>
        <v>0</v>
      </c>
      <c r="B114" s="47">
        <f>'S3 Maquette'!C115</f>
        <v>0</v>
      </c>
      <c r="C114" s="46">
        <f>'S3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Maquette'!B116</f>
        <v>0</v>
      </c>
      <c r="B115" s="47">
        <f>'S3 Maquette'!C116</f>
        <v>0</v>
      </c>
      <c r="C115" s="46">
        <f>'S3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Maquette'!B117</f>
        <v>0</v>
      </c>
      <c r="B116" s="47">
        <f>'S3 Maquette'!C117</f>
        <v>0</v>
      </c>
      <c r="C116" s="46">
        <f>'S3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Maquette'!B118</f>
        <v>0</v>
      </c>
      <c r="B117" s="47">
        <f>'S3 Maquette'!C118</f>
        <v>0</v>
      </c>
      <c r="C117" s="46">
        <f>'S3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Maquette'!B119</f>
        <v>0</v>
      </c>
      <c r="B118" s="47">
        <f>'S3 Maquette'!C119</f>
        <v>0</v>
      </c>
      <c r="C118" s="46">
        <f>'S3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Maquette'!B120</f>
        <v>0</v>
      </c>
      <c r="B119" s="47">
        <f>'S3 Maquette'!C120</f>
        <v>0</v>
      </c>
      <c r="C119" s="46">
        <f>'S3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Maquette'!B121</f>
        <v>0</v>
      </c>
      <c r="B120" s="47">
        <f>'S3 Maquette'!C121</f>
        <v>0</v>
      </c>
      <c r="C120" s="46">
        <f>'S3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Maquette'!B122</f>
        <v>0</v>
      </c>
      <c r="B121" s="47">
        <f>'S3 Maquette'!C122</f>
        <v>0</v>
      </c>
      <c r="C121" s="46">
        <f>'S3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Maquette'!B123</f>
        <v>0</v>
      </c>
      <c r="B122" s="47">
        <f>'S3 Maquette'!C123</f>
        <v>0</v>
      </c>
      <c r="C122" s="46">
        <f>'S3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Maquette'!B124</f>
        <v>0</v>
      </c>
      <c r="B123" s="47">
        <f>'S3 Maquette'!C124</f>
        <v>0</v>
      </c>
      <c r="C123" s="46">
        <f>'S3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Maquette'!B125</f>
        <v>0</v>
      </c>
      <c r="B124" s="47">
        <f>'S3 Maquette'!C125</f>
        <v>0</v>
      </c>
      <c r="C124" s="46">
        <f>'S3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Maquette'!B126</f>
        <v>0</v>
      </c>
      <c r="B125" s="47">
        <f>'S3 Maquette'!C126</f>
        <v>0</v>
      </c>
      <c r="C125" s="46">
        <f>'S3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Maquette'!B127</f>
        <v>0</v>
      </c>
      <c r="B126" s="47">
        <f>'S3 Maquette'!C127</f>
        <v>0</v>
      </c>
      <c r="C126" s="46">
        <f>'S3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Maquette'!B128</f>
        <v>0</v>
      </c>
      <c r="B127" s="47">
        <f>'S3 Maquette'!C128</f>
        <v>0</v>
      </c>
      <c r="C127" s="46">
        <f>'S3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Maquette'!B129</f>
        <v>0</v>
      </c>
      <c r="B128" s="47">
        <f>'S3 Maquette'!C129</f>
        <v>0</v>
      </c>
      <c r="C128" s="46">
        <f>'S3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Maquette'!B130</f>
        <v>0</v>
      </c>
      <c r="B129" s="47">
        <f>'S3 Maquette'!C130</f>
        <v>0</v>
      </c>
      <c r="C129" s="46">
        <f>'S3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Maquette'!B131</f>
        <v>0</v>
      </c>
      <c r="B130" s="47">
        <f>'S3 Maquette'!C131</f>
        <v>0</v>
      </c>
      <c r="C130" s="46">
        <f>'S3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Maquette'!B132</f>
        <v>0</v>
      </c>
      <c r="B131" s="47">
        <f>'S3 Maquette'!C132</f>
        <v>0</v>
      </c>
      <c r="C131" s="46">
        <f>'S3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Maquette'!B133</f>
        <v>0</v>
      </c>
      <c r="B132" s="47">
        <f>'S3 Maquette'!C133</f>
        <v>0</v>
      </c>
      <c r="C132" s="46">
        <f>'S3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Maquette'!B134</f>
        <v>0</v>
      </c>
      <c r="B133" s="47">
        <f>'S3 Maquette'!C134</f>
        <v>0</v>
      </c>
      <c r="C133" s="46">
        <f>'S3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Maquette'!B135</f>
        <v>0</v>
      </c>
      <c r="B134" s="47">
        <f>'S3 Maquette'!C135</f>
        <v>0</v>
      </c>
      <c r="C134" s="46">
        <f>'S3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Maquette'!B136</f>
        <v>0</v>
      </c>
      <c r="B135" s="47">
        <f>'S3 Maquette'!C136</f>
        <v>0</v>
      </c>
      <c r="C135" s="46">
        <f>'S3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Maquette'!B137</f>
        <v>0</v>
      </c>
      <c r="B136" s="47">
        <f>'S3 Maquette'!C137</f>
        <v>0</v>
      </c>
      <c r="C136" s="46">
        <f>'S3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Maquette'!B138</f>
        <v>0</v>
      </c>
      <c r="B137" s="47">
        <f>'S3 Maquette'!C138</f>
        <v>0</v>
      </c>
      <c r="C137" s="46">
        <f>'S3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Maquette'!B139</f>
        <v>0</v>
      </c>
      <c r="B138" s="47">
        <f>'S3 Maquette'!C139</f>
        <v>0</v>
      </c>
      <c r="C138" s="46">
        <f>'S3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Maquette'!B140</f>
        <v>0</v>
      </c>
      <c r="B139" s="47">
        <f>'S3 Maquette'!C140</f>
        <v>0</v>
      </c>
      <c r="C139" s="46">
        <f>'S3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Maquette'!B141</f>
        <v>0</v>
      </c>
      <c r="B140" s="47">
        <f>'S3 Maquette'!C141</f>
        <v>0</v>
      </c>
      <c r="C140" s="46">
        <f>'S3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Maquette'!B142</f>
        <v>0</v>
      </c>
      <c r="B141" s="47">
        <f>'S3 Maquette'!C142</f>
        <v>0</v>
      </c>
      <c r="C141" s="46">
        <f>'S3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Maquette'!B143</f>
        <v>0</v>
      </c>
      <c r="B142" s="47">
        <f>'S3 Maquette'!C143</f>
        <v>0</v>
      </c>
      <c r="C142" s="46">
        <f>'S3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Maquette'!B144</f>
        <v>0</v>
      </c>
      <c r="B143" s="47">
        <f>'S3 Maquette'!C144</f>
        <v>0</v>
      </c>
      <c r="C143" s="46">
        <f>'S3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Maquette'!B145</f>
        <v>0</v>
      </c>
      <c r="B144" s="47">
        <f>'S3 Maquette'!C145</f>
        <v>0</v>
      </c>
      <c r="C144" s="46">
        <f>'S3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Maquette'!B146</f>
        <v>0</v>
      </c>
      <c r="B145" s="47">
        <f>'S3 Maquette'!C146</f>
        <v>0</v>
      </c>
      <c r="C145" s="46">
        <f>'S3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Maquette'!B147</f>
        <v>0</v>
      </c>
      <c r="B146" s="47">
        <f>'S3 Maquette'!C147</f>
        <v>0</v>
      </c>
      <c r="C146" s="46">
        <f>'S3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Maquette'!B148</f>
        <v>0</v>
      </c>
      <c r="B147" s="47">
        <f>'S3 Maquette'!C148</f>
        <v>0</v>
      </c>
      <c r="C147" s="46">
        <f>'S3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Maquette'!B149</f>
        <v>0</v>
      </c>
      <c r="B148" s="47">
        <f>'S3 Maquette'!C149</f>
        <v>0</v>
      </c>
      <c r="C148" s="46">
        <f>'S3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Maquette'!B150</f>
        <v>0</v>
      </c>
      <c r="B149" s="47">
        <f>'S3 Maquette'!C150</f>
        <v>0</v>
      </c>
      <c r="C149" s="46">
        <f>'S3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Maquette'!B151</f>
        <v>0</v>
      </c>
      <c r="B150" s="47">
        <f>'S3 Maquette'!C151</f>
        <v>0</v>
      </c>
      <c r="C150" s="46">
        <f>'S3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Maquette'!B152</f>
        <v>0</v>
      </c>
      <c r="B151" s="47">
        <f>'S3 Maquette'!C152</f>
        <v>0</v>
      </c>
      <c r="C151" s="46">
        <f>'S3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Maquette'!B153</f>
        <v>0</v>
      </c>
      <c r="B152" s="47">
        <f>'S3 Maquette'!C153</f>
        <v>0</v>
      </c>
      <c r="C152" s="46">
        <f>'S3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Maquette'!B154</f>
        <v>0</v>
      </c>
      <c r="B153" s="47">
        <f>'S3 Maquette'!C154</f>
        <v>0</v>
      </c>
      <c r="C153" s="46">
        <f>'S3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Maquette'!B155</f>
        <v>0</v>
      </c>
      <c r="B154" s="47">
        <f>'S3 Maquette'!C155</f>
        <v>0</v>
      </c>
      <c r="C154" s="46">
        <f>'S3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Maquette'!B156</f>
        <v>0</v>
      </c>
      <c r="B155" s="47">
        <f>'S3 Maquette'!C156</f>
        <v>0</v>
      </c>
      <c r="C155" s="46">
        <f>'S3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Maquette'!B157</f>
        <v>0</v>
      </c>
      <c r="B156" s="47">
        <f>'S3 Maquette'!C157</f>
        <v>0</v>
      </c>
      <c r="C156" s="46">
        <f>'S3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Maquette'!B158</f>
        <v>0</v>
      </c>
      <c r="B157" s="47">
        <f>'S3 Maquette'!C158</f>
        <v>0</v>
      </c>
      <c r="C157" s="46">
        <f>'S3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Maquette'!B159</f>
        <v>0</v>
      </c>
      <c r="B158" s="47">
        <f>'S3 Maquette'!C159</f>
        <v>0</v>
      </c>
      <c r="C158" s="46">
        <f>'S3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Maquette'!B160</f>
        <v>0</v>
      </c>
      <c r="B159" s="47">
        <f>'S3 Maquette'!C160</f>
        <v>0</v>
      </c>
      <c r="C159" s="46">
        <f>'S3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Maquette'!B161</f>
        <v>0</v>
      </c>
      <c r="B160" s="47">
        <f>'S3 Maquette'!C161</f>
        <v>0</v>
      </c>
      <c r="C160" s="46">
        <f>'S3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Maquette'!B162</f>
        <v>0</v>
      </c>
      <c r="B161" s="47">
        <f>'S3 Maquette'!C162</f>
        <v>0</v>
      </c>
      <c r="C161" s="46">
        <f>'S3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Maquette'!B163</f>
        <v>0</v>
      </c>
      <c r="B162" s="47">
        <f>'S3 Maquette'!C163</f>
        <v>0</v>
      </c>
      <c r="C162" s="46">
        <f>'S3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Maquette'!B164</f>
        <v>0</v>
      </c>
      <c r="B163" s="47">
        <f>'S3 Maquette'!C164</f>
        <v>0</v>
      </c>
      <c r="C163" s="46">
        <f>'S3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Maquette'!B165</f>
        <v>0</v>
      </c>
      <c r="B164" s="47">
        <f>'S3 Maquette'!C165</f>
        <v>0</v>
      </c>
      <c r="C164" s="46">
        <f>'S3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Maquette'!B166</f>
        <v>0</v>
      </c>
      <c r="B165" s="47">
        <f>'S3 Maquette'!C166</f>
        <v>0</v>
      </c>
      <c r="C165" s="46">
        <f>'S3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Maquette'!B167</f>
        <v>0</v>
      </c>
      <c r="B166" s="47">
        <f>'S3 Maquette'!C167</f>
        <v>0</v>
      </c>
      <c r="C166" s="46">
        <f>'S3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Maquette'!B168</f>
        <v>0</v>
      </c>
      <c r="B167" s="47">
        <f>'S3 Maquette'!C168</f>
        <v>0</v>
      </c>
      <c r="C167" s="46">
        <f>'S3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Maquette'!B169</f>
        <v>0</v>
      </c>
      <c r="B168" s="47">
        <f>'S3 Maquette'!C169</f>
        <v>0</v>
      </c>
      <c r="C168" s="46">
        <f>'S3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Maquette'!B170</f>
        <v>0</v>
      </c>
      <c r="B169" s="47">
        <f>'S3 Maquette'!C170</f>
        <v>0</v>
      </c>
      <c r="C169" s="46">
        <f>'S3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Maquette'!B171</f>
        <v>0</v>
      </c>
      <c r="B170" s="47">
        <f>'S3 Maquette'!C171</f>
        <v>0</v>
      </c>
      <c r="C170" s="46">
        <f>'S3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Maquette'!B172</f>
        <v>0</v>
      </c>
      <c r="B171" s="47">
        <f>'S3 Maquette'!C172</f>
        <v>0</v>
      </c>
      <c r="C171" s="46">
        <f>'S3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Maquette'!B173</f>
        <v>0</v>
      </c>
      <c r="B172" s="47">
        <f>'S3 Maquette'!C173</f>
        <v>0</v>
      </c>
      <c r="C172" s="46">
        <f>'S3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Maquette'!B174</f>
        <v>0</v>
      </c>
      <c r="B173" s="47">
        <f>'S3 Maquette'!C174</f>
        <v>0</v>
      </c>
      <c r="C173" s="46">
        <f>'S3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Maquette'!B175</f>
        <v>0</v>
      </c>
      <c r="B174" s="47">
        <f>'S3 Maquette'!C175</f>
        <v>0</v>
      </c>
      <c r="C174" s="46">
        <f>'S3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Maquette'!B176</f>
        <v>0</v>
      </c>
      <c r="B175" s="47">
        <f>'S3 Maquette'!C176</f>
        <v>0</v>
      </c>
      <c r="C175" s="46">
        <f>'S3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Maquette'!B177</f>
        <v>0</v>
      </c>
      <c r="B176" s="47">
        <f>'S3 Maquette'!C177</f>
        <v>0</v>
      </c>
      <c r="C176" s="46">
        <f>'S3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Maquette'!B178</f>
        <v>0</v>
      </c>
      <c r="B177" s="47">
        <f>'S3 Maquette'!C178</f>
        <v>0</v>
      </c>
      <c r="C177" s="46">
        <f>'S3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Maquette'!B179</f>
        <v>0</v>
      </c>
      <c r="B178" s="47">
        <f>'S3 Maquette'!C179</f>
        <v>0</v>
      </c>
      <c r="C178" s="46">
        <f>'S3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Maquette'!B180</f>
        <v>0</v>
      </c>
      <c r="B179" s="47">
        <f>'S3 Maquette'!C180</f>
        <v>0</v>
      </c>
      <c r="C179" s="46">
        <f>'S3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Maquette'!B181</f>
        <v>0</v>
      </c>
      <c r="B180" s="47">
        <f>'S3 Maquette'!C181</f>
        <v>0</v>
      </c>
      <c r="C180" s="46">
        <f>'S3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Maquette'!B182</f>
        <v>0</v>
      </c>
      <c r="B181" s="47">
        <f>'S3 Maquette'!C182</f>
        <v>0</v>
      </c>
      <c r="C181" s="46">
        <f>'S3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Maquette'!B183</f>
        <v>0</v>
      </c>
      <c r="B182" s="47">
        <f>'S3 Maquette'!C183</f>
        <v>0</v>
      </c>
      <c r="C182" s="46">
        <f>'S3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Maquette'!B184</f>
        <v>0</v>
      </c>
      <c r="B183" s="47">
        <f>'S3 Maquette'!C184</f>
        <v>0</v>
      </c>
      <c r="C183" s="46">
        <f>'S3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Maquette'!B185</f>
        <v>0</v>
      </c>
      <c r="B184" s="47">
        <f>'S3 Maquette'!C185</f>
        <v>0</v>
      </c>
      <c r="C184" s="46">
        <f>'S3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Maquette'!B186</f>
        <v>0</v>
      </c>
      <c r="B185" s="47">
        <f>'S3 Maquette'!C186</f>
        <v>0</v>
      </c>
      <c r="C185" s="46">
        <f>'S3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Maquette'!B187</f>
        <v>0</v>
      </c>
      <c r="B186" s="47">
        <f>'S3 Maquette'!C187</f>
        <v>0</v>
      </c>
      <c r="C186" s="46">
        <f>'S3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Maquette'!B188</f>
        <v>0</v>
      </c>
      <c r="B187" s="47">
        <f>'S3 Maquette'!C188</f>
        <v>0</v>
      </c>
      <c r="C187" s="46">
        <f>'S3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Maquette'!B189</f>
        <v>0</v>
      </c>
      <c r="B188" s="47">
        <f>'S3 Maquette'!C189</f>
        <v>0</v>
      </c>
      <c r="C188" s="46">
        <f>'S3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Maquette'!B190</f>
        <v>0</v>
      </c>
      <c r="B189" s="47">
        <f>'S3 Maquette'!C190</f>
        <v>0</v>
      </c>
      <c r="C189" s="46">
        <f>'S3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Maquette'!B191</f>
        <v>0</v>
      </c>
      <c r="B190" s="47">
        <f>'S3 Maquette'!C191</f>
        <v>0</v>
      </c>
      <c r="C190" s="46">
        <f>'S3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Maquette'!B192</f>
        <v>0</v>
      </c>
      <c r="B191" s="47">
        <f>'S3 Maquette'!C192</f>
        <v>0</v>
      </c>
      <c r="C191" s="46">
        <f>'S3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Maquette'!B193</f>
        <v>0</v>
      </c>
      <c r="B192" s="47">
        <f>'S3 Maquette'!C193</f>
        <v>0</v>
      </c>
      <c r="C192" s="46">
        <f>'S3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Maquette'!B194</f>
        <v>0</v>
      </c>
      <c r="B193" s="47">
        <f>'S3 Maquette'!C194</f>
        <v>0</v>
      </c>
      <c r="C193" s="46">
        <f>'S3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Maquette'!B195</f>
        <v>0</v>
      </c>
      <c r="B194" s="47">
        <f>'S3 Maquette'!C195</f>
        <v>0</v>
      </c>
      <c r="C194" s="46">
        <f>'S3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Maquette'!B196</f>
        <v>0</v>
      </c>
      <c r="B195" s="47">
        <f>'S3 Maquette'!C196</f>
        <v>0</v>
      </c>
      <c r="C195" s="46">
        <f>'S3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Maquette'!B197</f>
        <v>0</v>
      </c>
      <c r="B196" s="47">
        <f>'S3 Maquette'!C197</f>
        <v>0</v>
      </c>
      <c r="C196" s="46">
        <f>'S3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Maquette'!B198</f>
        <v>0</v>
      </c>
      <c r="B197" s="47">
        <f>'S3 Maquette'!C198</f>
        <v>0</v>
      </c>
      <c r="C197" s="46">
        <f>'S3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Maquette'!B199</f>
        <v>0</v>
      </c>
      <c r="B198" s="47">
        <f>'S3 Maquette'!C199</f>
        <v>0</v>
      </c>
      <c r="C198" s="46">
        <f>'S3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Maquette'!B200</f>
        <v>0</v>
      </c>
      <c r="B199" s="47">
        <f>'S3 Maquette'!C200</f>
        <v>0</v>
      </c>
      <c r="C199" s="46">
        <f>'S3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Maquette'!B201</f>
        <v>0</v>
      </c>
      <c r="B200" s="47">
        <f>'S3 Maquette'!C201</f>
        <v>0</v>
      </c>
      <c r="C200" s="46">
        <f>'S3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Maquette'!B202</f>
        <v>0</v>
      </c>
      <c r="B201" s="47">
        <f>'S3 Maquette'!C202</f>
        <v>0</v>
      </c>
      <c r="C201" s="46">
        <f>'S3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Maquette'!B203</f>
        <v>0</v>
      </c>
      <c r="B202" s="47">
        <f>'S3 Maquette'!C203</f>
        <v>0</v>
      </c>
      <c r="C202" s="46">
        <f>'S3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Maquette'!B204</f>
        <v>0</v>
      </c>
      <c r="B203" s="47">
        <f>'S3 Maquette'!C204</f>
        <v>0</v>
      </c>
      <c r="C203" s="46">
        <f>'S3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Maquette'!B205</f>
        <v>0</v>
      </c>
      <c r="B204" s="47">
        <f>'S3 Maquette'!C205</f>
        <v>0</v>
      </c>
      <c r="C204" s="46">
        <f>'S3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Maquette'!B206</f>
        <v>0</v>
      </c>
      <c r="B205" s="47">
        <f>'S3 Maquette'!C206</f>
        <v>0</v>
      </c>
      <c r="C205" s="46">
        <f>'S3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Maquette'!B207</f>
        <v>0</v>
      </c>
      <c r="B206" s="47">
        <f>'S3 Maquette'!C207</f>
        <v>0</v>
      </c>
      <c r="C206" s="46">
        <f>'S3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Maquette'!B208</f>
        <v>0</v>
      </c>
      <c r="B207" s="47">
        <f>'S3 Maquette'!C208</f>
        <v>0</v>
      </c>
      <c r="C207" s="46">
        <f>'S3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Maquette'!B209</f>
        <v>0</v>
      </c>
      <c r="B208" s="47">
        <f>'S3 Maquette'!C209</f>
        <v>0</v>
      </c>
      <c r="C208" s="46">
        <f>'S3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Maquette'!B210</f>
        <v>0</v>
      </c>
      <c r="B209" s="47">
        <f>'S3 Maquette'!C210</f>
        <v>0</v>
      </c>
      <c r="C209" s="46">
        <f>'S3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Maquette'!B211</f>
        <v>0</v>
      </c>
      <c r="B210" s="47">
        <f>'S3 Maquette'!C211</f>
        <v>0</v>
      </c>
      <c r="C210" s="46">
        <f>'S3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Maquette'!B212</f>
        <v>0</v>
      </c>
      <c r="B211" s="47">
        <f>'S3 Maquette'!C212</f>
        <v>0</v>
      </c>
      <c r="C211" s="46">
        <f>'S3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Maquette'!B213</f>
        <v>0</v>
      </c>
      <c r="B212" s="47">
        <f>'S3 Maquette'!C213</f>
        <v>0</v>
      </c>
      <c r="C212" s="46">
        <f>'S3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Maquette'!B214</f>
        <v>0</v>
      </c>
      <c r="B213" s="47">
        <f>'S3 Maquette'!C214</f>
        <v>0</v>
      </c>
      <c r="C213" s="46">
        <f>'S3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Maquette'!B215</f>
        <v>0</v>
      </c>
      <c r="B214" s="47">
        <f>'S3 Maquette'!C215</f>
        <v>0</v>
      </c>
      <c r="C214" s="46">
        <f>'S3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Maquette'!B216</f>
        <v>0</v>
      </c>
      <c r="B215" s="47">
        <f>'S3 Maquette'!C216</f>
        <v>0</v>
      </c>
      <c r="C215" s="46">
        <f>'S3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Maquette'!B217</f>
        <v>0</v>
      </c>
      <c r="B216" s="47">
        <f>'S3 Maquette'!C217</f>
        <v>0</v>
      </c>
      <c r="C216" s="46">
        <f>'S3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Maquette'!B218</f>
        <v>0</v>
      </c>
      <c r="B217" s="47">
        <f>'S3 Maquette'!C218</f>
        <v>0</v>
      </c>
      <c r="C217" s="46">
        <f>'S3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Maquette'!B219</f>
        <v>0</v>
      </c>
      <c r="B218" s="47">
        <f>'S3 Maquette'!C219</f>
        <v>0</v>
      </c>
      <c r="C218" s="46">
        <f>'S3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Maquette'!B220</f>
        <v>0</v>
      </c>
      <c r="B219" s="47">
        <f>'S3 Maquette'!C220</f>
        <v>0</v>
      </c>
      <c r="C219" s="46">
        <f>'S3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Maquette'!B221</f>
        <v>0</v>
      </c>
      <c r="B220" s="47">
        <f>'S3 Maquette'!C221</f>
        <v>0</v>
      </c>
      <c r="C220" s="46">
        <f>'S3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Maquette'!B222</f>
        <v>0</v>
      </c>
      <c r="B221" s="47">
        <f>'S3 Maquette'!C222</f>
        <v>0</v>
      </c>
      <c r="C221" s="46">
        <f>'S3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Maquette'!B223</f>
        <v>0</v>
      </c>
      <c r="B222" s="47">
        <f>'S3 Maquette'!C223</f>
        <v>0</v>
      </c>
      <c r="C222" s="46">
        <f>'S3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Maquette'!B224</f>
        <v>0</v>
      </c>
      <c r="B223" s="47">
        <f>'S3 Maquette'!C224</f>
        <v>0</v>
      </c>
      <c r="C223" s="46">
        <f>'S3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Maquette'!B225</f>
        <v>0</v>
      </c>
      <c r="B224" s="47">
        <f>'S3 Maquette'!C225</f>
        <v>0</v>
      </c>
      <c r="C224" s="46">
        <f>'S3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Maquette'!B226</f>
        <v>0</v>
      </c>
      <c r="B225" s="47">
        <f>'S3 Maquette'!C226</f>
        <v>0</v>
      </c>
      <c r="C225" s="46">
        <f>'S3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Maquette'!B227</f>
        <v>0</v>
      </c>
      <c r="B226" s="47">
        <f>'S3 Maquette'!C227</f>
        <v>0</v>
      </c>
      <c r="C226" s="46">
        <f>'S3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Maquette'!B228</f>
        <v>0</v>
      </c>
      <c r="B227" s="47">
        <f>'S3 Maquette'!C228</f>
        <v>0</v>
      </c>
      <c r="C227" s="46">
        <f>'S3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Maquette'!B229</f>
        <v>0</v>
      </c>
      <c r="B228" s="47">
        <f>'S3 Maquette'!C229</f>
        <v>0</v>
      </c>
      <c r="C228" s="46">
        <f>'S3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Maquette'!B230</f>
        <v>0</v>
      </c>
      <c r="B229" s="47">
        <f>'S3 Maquette'!C230</f>
        <v>0</v>
      </c>
      <c r="C229" s="46">
        <f>'S3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Maquette'!B231</f>
        <v>0</v>
      </c>
      <c r="B230" s="47">
        <f>'S3 Maquette'!C231</f>
        <v>0</v>
      </c>
      <c r="C230" s="46">
        <f>'S3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Maquette'!B232</f>
        <v>0</v>
      </c>
      <c r="B231" s="47">
        <f>'S3 Maquette'!C232</f>
        <v>0</v>
      </c>
      <c r="C231" s="46">
        <f>'S3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Maquette'!B233</f>
        <v>0</v>
      </c>
      <c r="B232" s="47">
        <f>'S3 Maquette'!C233</f>
        <v>0</v>
      </c>
      <c r="C232" s="46">
        <f>'S3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Maquette'!B234</f>
        <v>0</v>
      </c>
      <c r="B233" s="47">
        <f>'S3 Maquette'!C234</f>
        <v>0</v>
      </c>
      <c r="C233" s="46">
        <f>'S3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Maquette'!B235</f>
        <v>0</v>
      </c>
      <c r="B234" s="47">
        <f>'S3 Maquette'!C235</f>
        <v>0</v>
      </c>
      <c r="C234" s="46">
        <f>'S3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Maquette'!B236</f>
        <v>0</v>
      </c>
      <c r="B235" s="47">
        <f>'S3 Maquette'!C236</f>
        <v>0</v>
      </c>
      <c r="C235" s="46">
        <f>'S3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Maquette'!B237</f>
        <v>0</v>
      </c>
      <c r="B236" s="47">
        <f>'S3 Maquette'!C237</f>
        <v>0</v>
      </c>
      <c r="C236" s="46">
        <f>'S3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Maquette'!B238</f>
        <v>0</v>
      </c>
      <c r="B237" s="47">
        <f>'S3 Maquette'!C238</f>
        <v>0</v>
      </c>
      <c r="C237" s="46">
        <f>'S3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Maquette'!B239</f>
        <v>0</v>
      </c>
      <c r="B238" s="47">
        <f>'S3 Maquette'!C239</f>
        <v>0</v>
      </c>
      <c r="C238" s="46">
        <f>'S3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Maquette'!B240</f>
        <v>0</v>
      </c>
      <c r="B239" s="47">
        <f>'S3 Maquette'!C240</f>
        <v>0</v>
      </c>
      <c r="C239" s="46">
        <f>'S3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Maquette'!B241</f>
        <v>0</v>
      </c>
      <c r="B240" s="47">
        <f>'S3 Maquette'!C241</f>
        <v>0</v>
      </c>
      <c r="C240" s="46">
        <f>'S3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Maquette'!B242</f>
        <v>0</v>
      </c>
      <c r="B241" s="47">
        <f>'S3 Maquette'!C242</f>
        <v>0</v>
      </c>
      <c r="C241" s="46">
        <f>'S3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Maquette'!B243</f>
        <v>0</v>
      </c>
      <c r="B242" s="47">
        <f>'S3 Maquette'!C243</f>
        <v>0</v>
      </c>
      <c r="C242" s="46">
        <f>'S3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Maquette'!B244</f>
        <v>0</v>
      </c>
      <c r="B243" s="47">
        <f>'S3 Maquette'!C244</f>
        <v>0</v>
      </c>
      <c r="C243" s="46">
        <f>'S3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Maquette'!B245</f>
        <v>0</v>
      </c>
      <c r="B244" s="47">
        <f>'S3 Maquette'!C245</f>
        <v>0</v>
      </c>
      <c r="C244" s="46">
        <f>'S3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Maquette'!B246</f>
        <v>0</v>
      </c>
      <c r="B245" s="47">
        <f>'S3 Maquette'!C246</f>
        <v>0</v>
      </c>
      <c r="C245" s="46">
        <f>'S3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Maquette'!B247</f>
        <v>0</v>
      </c>
      <c r="B246" s="47">
        <f>'S3 Maquette'!C247</f>
        <v>0</v>
      </c>
      <c r="C246" s="46">
        <f>'S3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Maquette'!B248</f>
        <v>0</v>
      </c>
      <c r="B247" s="47">
        <f>'S3 Maquette'!C248</f>
        <v>0</v>
      </c>
      <c r="C247" s="46">
        <f>'S3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Maquette'!B249</f>
        <v>0</v>
      </c>
      <c r="B248" s="47">
        <f>'S3 Maquette'!C249</f>
        <v>0</v>
      </c>
      <c r="C248" s="46">
        <f>'S3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Maquette'!B250</f>
        <v>0</v>
      </c>
      <c r="B249" s="47">
        <f>'S3 Maquette'!C250</f>
        <v>0</v>
      </c>
      <c r="C249" s="46">
        <f>'S3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Maquette'!B251</f>
        <v>0</v>
      </c>
      <c r="B250" s="47">
        <f>'S3 Maquette'!C251</f>
        <v>0</v>
      </c>
      <c r="C250" s="46">
        <f>'S3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Maquette'!B252</f>
        <v>0</v>
      </c>
      <c r="B251" s="47">
        <f>'S3 Maquette'!C252</f>
        <v>0</v>
      </c>
      <c r="C251" s="46">
        <f>'S3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Maquette'!B253</f>
        <v>0</v>
      </c>
      <c r="B252" s="47">
        <f>'S3 Maquette'!C253</f>
        <v>0</v>
      </c>
      <c r="C252" s="46">
        <f>'S3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Maquette'!B254</f>
        <v>0</v>
      </c>
      <c r="B253" s="47">
        <f>'S3 Maquette'!C254</f>
        <v>0</v>
      </c>
      <c r="C253" s="46">
        <f>'S3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Maquette'!B255</f>
        <v>0</v>
      </c>
      <c r="B254" s="47">
        <f>'S3 Maquette'!C255</f>
        <v>0</v>
      </c>
      <c r="C254" s="46">
        <f>'S3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Maquette'!B256</f>
        <v>0</v>
      </c>
      <c r="B255" s="47">
        <f>'S3 Maquette'!C256</f>
        <v>0</v>
      </c>
      <c r="C255" s="46">
        <f>'S3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Maquette'!B257</f>
        <v>0</v>
      </c>
      <c r="B256" s="47">
        <f>'S3 Maquette'!C257</f>
        <v>0</v>
      </c>
      <c r="C256" s="46">
        <f>'S3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Maquette'!B258</f>
        <v>0</v>
      </c>
      <c r="B257" s="47">
        <f>'S3 Maquette'!C258</f>
        <v>0</v>
      </c>
      <c r="C257" s="46">
        <f>'S3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Maquette'!B259</f>
        <v>0</v>
      </c>
      <c r="B258" s="47">
        <f>'S3 Maquette'!C259</f>
        <v>0</v>
      </c>
      <c r="C258" s="46">
        <f>'S3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Maquette'!B260</f>
        <v>0</v>
      </c>
      <c r="B259" s="47">
        <f>'S3 Maquette'!C260</f>
        <v>0</v>
      </c>
      <c r="C259" s="46">
        <f>'S3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Maquette'!B261</f>
        <v>0</v>
      </c>
      <c r="B260" s="47">
        <f>'S3 Maquette'!C261</f>
        <v>0</v>
      </c>
      <c r="C260" s="46">
        <f>'S3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Maquette'!B262</f>
        <v>0</v>
      </c>
      <c r="B261" s="47">
        <f>'S3 Maquette'!C262</f>
        <v>0</v>
      </c>
      <c r="C261" s="46">
        <f>'S3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Maquette'!B263</f>
        <v>0</v>
      </c>
      <c r="B262" s="47">
        <f>'S3 Maquette'!C263</f>
        <v>0</v>
      </c>
      <c r="C262" s="46">
        <f>'S3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Maquette'!B264</f>
        <v>0</v>
      </c>
      <c r="B263" s="47">
        <f>'S3 Maquette'!C264</f>
        <v>0</v>
      </c>
      <c r="C263" s="46">
        <f>'S3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Maquette'!B265</f>
        <v>0</v>
      </c>
      <c r="B264" s="47">
        <f>'S3 Maquette'!C265</f>
        <v>0</v>
      </c>
      <c r="C264" s="46">
        <f>'S3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Maquette'!B266</f>
        <v>0</v>
      </c>
      <c r="B265" s="47">
        <f>'S3 Maquette'!C266</f>
        <v>0</v>
      </c>
      <c r="C265" s="46">
        <f>'S3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Maquette'!B267</f>
        <v>0</v>
      </c>
      <c r="B266" s="47">
        <f>'S3 Maquette'!C267</f>
        <v>0</v>
      </c>
      <c r="C266" s="46">
        <f>'S3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Maquette'!B268</f>
        <v>0</v>
      </c>
      <c r="B267" s="47">
        <f>'S3 Maquette'!C268</f>
        <v>0</v>
      </c>
      <c r="C267" s="46">
        <f>'S3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Maquette'!B269</f>
        <v>0</v>
      </c>
      <c r="B268" s="47">
        <f>'S3 Maquette'!C269</f>
        <v>0</v>
      </c>
      <c r="C268" s="46">
        <f>'S3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Maquette'!B270</f>
        <v>0</v>
      </c>
      <c r="B269" s="47">
        <f>'S3 Maquette'!C270</f>
        <v>0</v>
      </c>
      <c r="C269" s="46">
        <f>'S3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Maquette'!B271</f>
        <v>0</v>
      </c>
      <c r="B270" s="47">
        <f>'S3 Maquette'!C271</f>
        <v>0</v>
      </c>
      <c r="C270" s="46">
        <f>'S3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Maquette'!B272</f>
        <v>0</v>
      </c>
      <c r="B271" s="47">
        <f>'S3 Maquette'!C272</f>
        <v>0</v>
      </c>
      <c r="C271" s="46">
        <f>'S3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Maquette'!B273</f>
        <v>0</v>
      </c>
      <c r="B272" s="47">
        <f>'S3 Maquette'!C273</f>
        <v>0</v>
      </c>
      <c r="C272" s="46">
        <f>'S3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Maquette'!B274</f>
        <v>0</v>
      </c>
      <c r="B273" s="47">
        <f>'S3 Maquette'!C274</f>
        <v>0</v>
      </c>
      <c r="C273" s="46">
        <f>'S3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Maquette'!B275</f>
        <v>0</v>
      </c>
      <c r="B274" s="47">
        <f>'S3 Maquette'!C275</f>
        <v>0</v>
      </c>
      <c r="C274" s="46">
        <f>'S3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Maquette'!B276</f>
        <v>0</v>
      </c>
      <c r="B275" s="47">
        <f>'S3 Maquette'!C276</f>
        <v>0</v>
      </c>
      <c r="C275" s="46">
        <f>'S3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Maquette'!B277</f>
        <v>0</v>
      </c>
      <c r="B276" s="47">
        <f>'S3 Maquette'!C277</f>
        <v>0</v>
      </c>
      <c r="C276" s="46">
        <f>'S3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Maquette'!B278</f>
        <v>0</v>
      </c>
      <c r="B277" s="47">
        <f>'S3 Maquette'!C278</f>
        <v>0</v>
      </c>
      <c r="C277" s="46">
        <f>'S3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Maquette'!B279</f>
        <v>0</v>
      </c>
      <c r="B278" s="47">
        <f>'S3 Maquette'!C279</f>
        <v>0</v>
      </c>
      <c r="C278" s="46">
        <f>'S3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Maquette'!B280</f>
        <v>0</v>
      </c>
      <c r="B279" s="47">
        <f>'S3 Maquette'!C280</f>
        <v>0</v>
      </c>
      <c r="C279" s="46">
        <f>'S3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Maquette'!B281</f>
        <v>0</v>
      </c>
      <c r="B280" s="47">
        <f>'S3 Maquette'!C281</f>
        <v>0</v>
      </c>
      <c r="C280" s="46">
        <f>'S3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Maquette'!B282</f>
        <v>0</v>
      </c>
      <c r="B281" s="47">
        <f>'S3 Maquette'!C282</f>
        <v>0</v>
      </c>
      <c r="C281" s="46">
        <f>'S3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Maquette'!B283</f>
        <v>0</v>
      </c>
      <c r="B282" s="47">
        <f>'S3 Maquette'!C283</f>
        <v>0</v>
      </c>
      <c r="C282" s="46">
        <f>'S3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Maquette'!B284</f>
        <v>0</v>
      </c>
      <c r="B283" s="47">
        <f>'S3 Maquette'!C284</f>
        <v>0</v>
      </c>
      <c r="C283" s="46">
        <f>'S3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Maquette'!B285</f>
        <v>0</v>
      </c>
      <c r="B284" s="47">
        <f>'S3 Maquette'!C285</f>
        <v>0</v>
      </c>
      <c r="C284" s="46">
        <f>'S3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Maquette'!B286</f>
        <v>0</v>
      </c>
      <c r="B285" s="47">
        <f>'S3 Maquette'!C286</f>
        <v>0</v>
      </c>
      <c r="C285" s="46">
        <f>'S3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Maquette'!B287</f>
        <v>0</v>
      </c>
      <c r="B286" s="47">
        <f>'S3 Maquette'!C287</f>
        <v>0</v>
      </c>
      <c r="C286" s="46">
        <f>'S3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Maquette'!B288</f>
        <v>0</v>
      </c>
      <c r="B287" s="47">
        <f>'S3 Maquette'!C288</f>
        <v>0</v>
      </c>
      <c r="C287" s="46">
        <f>'S3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Maquette'!B289</f>
        <v>0</v>
      </c>
      <c r="B288" s="47">
        <f>'S3 Maquette'!C289</f>
        <v>0</v>
      </c>
      <c r="C288" s="46">
        <f>'S3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Maquette'!B290</f>
        <v>0</v>
      </c>
      <c r="B289" s="47">
        <f>'S3 Maquette'!C290</f>
        <v>0</v>
      </c>
      <c r="C289" s="46">
        <f>'S3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Maquette'!B291</f>
        <v>0</v>
      </c>
      <c r="B290" s="47">
        <f>'S3 Maquette'!C291</f>
        <v>0</v>
      </c>
      <c r="C290" s="46">
        <f>'S3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Maquette'!B292</f>
        <v>0</v>
      </c>
      <c r="B291" s="47">
        <f>'S3 Maquette'!C292</f>
        <v>0</v>
      </c>
      <c r="C291" s="46">
        <f>'S3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Maquette'!B293</f>
        <v>0</v>
      </c>
      <c r="B292" s="47">
        <f>'S3 Maquette'!C293</f>
        <v>0</v>
      </c>
      <c r="C292" s="46">
        <f>'S3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Maquette'!B294</f>
        <v>0</v>
      </c>
      <c r="B293" s="47">
        <f>'S3 Maquette'!C294</f>
        <v>0</v>
      </c>
      <c r="C293" s="46">
        <f>'S3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Maquette'!B295</f>
        <v>0</v>
      </c>
      <c r="B294" s="47">
        <f>'S3 Maquette'!C295</f>
        <v>0</v>
      </c>
      <c r="C294" s="46">
        <f>'S3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Maquette'!B296</f>
        <v>0</v>
      </c>
      <c r="B295" s="47">
        <f>'S3 Maquette'!C296</f>
        <v>0</v>
      </c>
      <c r="C295" s="46">
        <f>'S3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Maquette'!B297</f>
        <v>0</v>
      </c>
      <c r="B296" s="47">
        <f>'S3 Maquette'!C297</f>
        <v>0</v>
      </c>
      <c r="C296" s="46">
        <f>'S3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Maquette'!B298</f>
        <v>0</v>
      </c>
      <c r="B297" s="47">
        <f>'S3 Maquette'!C298</f>
        <v>0</v>
      </c>
      <c r="C297" s="46">
        <f>'S3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Maquette'!B299</f>
        <v>0</v>
      </c>
      <c r="B298" s="47">
        <f>'S3 Maquette'!C299</f>
        <v>0</v>
      </c>
      <c r="C298" s="46">
        <f>'S3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Maquette'!B300</f>
        <v>0</v>
      </c>
      <c r="B299" s="47">
        <f>'S3 Maquette'!C300</f>
        <v>0</v>
      </c>
      <c r="C299" s="46">
        <f>'S3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Maquette'!B301</f>
        <v>0</v>
      </c>
      <c r="B300" s="47">
        <f>'S3 Maquette'!C301</f>
        <v>0</v>
      </c>
      <c r="C300" s="46">
        <f>'S3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74" priority="25">
      <formula>$C1="Parcours Pédagogique"</formula>
    </cfRule>
    <cfRule type="expression" dxfId="73" priority="26">
      <formula>$C1="BLOC"</formula>
    </cfRule>
    <cfRule type="expression" dxfId="72" priority="27">
      <formula>$C1="OPTION"</formula>
    </cfRule>
  </conditionalFormatting>
  <conditionalFormatting sqref="A18:T18 A19:C37 L19:S37 A38:S300">
    <cfRule type="expression" dxfId="71" priority="35">
      <formula>$C18="Modification"</formula>
    </cfRule>
    <cfRule type="expression" dxfId="70" priority="36">
      <formula>$C18="Création"</formula>
    </cfRule>
    <cfRule type="expression" dxfId="69" priority="37">
      <formula>$C18="Fermeture"</formula>
    </cfRule>
  </conditionalFormatting>
  <conditionalFormatting sqref="A18:T18 L19:S37 A38:S300 A19:C37">
    <cfRule type="expression" dxfId="68" priority="34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67" priority="31">
      <formula>$D1="Modification"</formula>
    </cfRule>
    <cfRule type="expression" dxfId="66" priority="32">
      <formula>$D1="Création"</formula>
    </cfRule>
    <cfRule type="expression" dxfId="65" priority="33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64" priority="30">
      <formula>$D1="Modification MCC"</formula>
    </cfRule>
  </conditionalFormatting>
  <conditionalFormatting sqref="J1:J18 J38:J999">
    <cfRule type="expression" dxfId="63" priority="22">
      <formula>$I1="NON"</formula>
    </cfRule>
  </conditionalFormatting>
  <conditionalFormatting sqref="L18:L300">
    <cfRule type="expression" dxfId="62" priority="28">
      <formula>$K18="CT (Contrôle terminal)"</formula>
    </cfRule>
    <cfRule type="expression" dxfId="61" priority="29">
      <formula>$K18="CCI (CC Intégral)"</formula>
    </cfRule>
  </conditionalFormatting>
  <conditionalFormatting sqref="M1:M999">
    <cfRule type="expression" dxfId="60" priority="24">
      <formula>$K1="CT (Contrôle terminal)"</formula>
    </cfRule>
  </conditionalFormatting>
  <conditionalFormatting sqref="N1:O999">
    <cfRule type="expression" dxfId="59" priority="21">
      <formula>$K1="CCI (CC Intégral)"</formula>
    </cfRule>
  </conditionalFormatting>
  <conditionalFormatting sqref="P19:S300">
    <cfRule type="expression" dxfId="58" priority="23">
      <formula>$H$15="Session Unique"</formula>
    </cfRule>
  </conditionalFormatting>
  <conditionalFormatting sqref="Q1:R999">
    <cfRule type="expression" dxfId="57" priority="19">
      <formula>$P1="Autres"</formula>
    </cfRule>
  </conditionalFormatting>
  <conditionalFormatting sqref="S1:S999 T18">
    <cfRule type="expression" dxfId="56" priority="20">
      <formula>$P1="CT (Contrôle terminal)"</formula>
    </cfRule>
  </conditionalFormatting>
  <conditionalFormatting sqref="J35:J36">
    <cfRule type="expression" dxfId="55" priority="16">
      <formula>$C35="Modification"</formula>
    </cfRule>
    <cfRule type="expression" dxfId="54" priority="17">
      <formula>$C35="Création"</formula>
    </cfRule>
    <cfRule type="expression" dxfId="53" priority="18">
      <formula>$C35="Fermeture"</formula>
    </cfRule>
  </conditionalFormatting>
  <conditionalFormatting sqref="J35:J36">
    <cfRule type="expression" dxfId="52" priority="15">
      <formula>$C35="Modification MCC"</formula>
    </cfRule>
  </conditionalFormatting>
  <conditionalFormatting sqref="J35:J36">
    <cfRule type="expression" dxfId="51" priority="13">
      <formula>$K35="CT (Contrôle terminal)"</formula>
    </cfRule>
    <cfRule type="expression" dxfId="50" priority="14">
      <formula>$K35="CCI (CC Intégral)"</formula>
    </cfRule>
  </conditionalFormatting>
  <conditionalFormatting sqref="J31:J33">
    <cfRule type="expression" dxfId="49" priority="10">
      <formula>$C31="Modification"</formula>
    </cfRule>
    <cfRule type="expression" dxfId="48" priority="11">
      <formula>$C31="Création"</formula>
    </cfRule>
    <cfRule type="expression" dxfId="47" priority="12">
      <formula>$C31="Fermeture"</formula>
    </cfRule>
  </conditionalFormatting>
  <conditionalFormatting sqref="J31:J33">
    <cfRule type="expression" dxfId="46" priority="9">
      <formula>$C31="Modification MCC"</formula>
    </cfRule>
  </conditionalFormatting>
  <conditionalFormatting sqref="J31:J33">
    <cfRule type="expression" dxfId="45" priority="7">
      <formula>$K31="CT (Contrôle terminal)"</formula>
    </cfRule>
    <cfRule type="expression" dxfId="44" priority="8">
      <formula>$K31="CCI (CC Intégral)"</formula>
    </cfRule>
  </conditionalFormatting>
  <conditionalFormatting sqref="J27:J29">
    <cfRule type="expression" dxfId="43" priority="4">
      <formula>$C27="Modification"</formula>
    </cfRule>
    <cfRule type="expression" dxfId="42" priority="5">
      <formula>$C27="Création"</formula>
    </cfRule>
    <cfRule type="expression" dxfId="41" priority="6">
      <formula>$C27="Fermeture"</formula>
    </cfRule>
  </conditionalFormatting>
  <conditionalFormatting sqref="J27:J29">
    <cfRule type="expression" dxfId="40" priority="3">
      <formula>$C27="Modification MCC"</formula>
    </cfRule>
  </conditionalFormatting>
  <conditionalFormatting sqref="J27:J29">
    <cfRule type="expression" dxfId="39" priority="1">
      <formula>$K27="CT (Contrôle terminal)"</formula>
    </cfRule>
    <cfRule type="expression" dxfId="38" priority="2">
      <formula>$K27="CCI (CC Intégral)"</formula>
    </cfRule>
  </conditionalFormatting>
  <dataValidations disablePrompts="1" count="6">
    <dataValidation type="list" allowBlank="1" showInputMessage="1" showErrorMessage="1" sqref="E38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38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EF54B952-24FD-4020-B6BF-099E50FD5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Le-Court</cp:lastModifiedBy>
  <cp:revision/>
  <dcterms:created xsi:type="dcterms:W3CDTF">2022-09-27T13:03:25Z</dcterms:created>
  <dcterms:modified xsi:type="dcterms:W3CDTF">2025-10-21T12:52:55Z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