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ellet\Desktop\MODIF MAQUETTE 2025\"/>
    </mc:Choice>
  </mc:AlternateContent>
  <xr:revisionPtr revIDLastSave="0" documentId="13_ncr:1_{3468D14D-F76C-42F6-8D34-76EC3C8A70C6}" xr6:coauthVersionLast="47" xr6:coauthVersionMax="47" xr10:uidLastSave="{00000000-0000-0000-0000-000000000000}"/>
  <bookViews>
    <workbookView xWindow="0" yWindow="0" windowWidth="28800" windowHeight="11925" firstSheet="4" activeTab="4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6 Maquette" sheetId="12" r:id="rId5"/>
    <sheet name="S5 MCC" sheetId="19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5">#REF!</definedName>
    <definedName name="liste_cmp" localSheetId="4">#REF!</definedName>
    <definedName name="liste_cmp" localSheetId="6">#REF!</definedName>
    <definedName name="liste_cmp">#REF!</definedName>
    <definedName name="liste_mention" localSheetId="5">#REF!</definedName>
    <definedName name="liste_mention" localSheetId="4">#REF!</definedName>
    <definedName name="liste_mention" localSheetId="6">#REF!</definedName>
    <definedName name="liste_mention">#REF!</definedName>
    <definedName name="Médecine" localSheetId="5">#REF!</definedName>
    <definedName name="Médecine" localSheetId="4">#REF!</definedName>
    <definedName name="Médecine" localSheetId="6">#REF!</definedName>
    <definedName name="Médecine">#REF!</definedName>
    <definedName name="Por" localSheetId="5">#REF!</definedName>
    <definedName name="Por" localSheetId="4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5">#REF!</definedName>
    <definedName name="Portail_SHS" localSheetId="4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5">#REF!</definedName>
    <definedName name="tab_code" localSheetId="4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<sst xmlns="http://schemas.openxmlformats.org/spreadsheetml/2006/main" count="772" uniqueCount="318">
  <si>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</si>
  <si>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</si>
  <si>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</si>
  <si>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</si>
  <si>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</si>
  <si>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</si>
  <si>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</si>
  <si>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</si>
  <si>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</si>
  <si>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</si>
  <si>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</si>
  <si>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</si>
  <si>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</si>
  <si>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</si>
  <si>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</si>
  <si>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</si>
  <si>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</si>
  <si>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</si>
  <si>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</si>
  <si>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</si>
  <si>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</si>
  <si>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</si>
  <si>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</si>
  <si>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</si>
  <si>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</si>
  <si>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</si>
  <si>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</si>
  <si>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</si>
  <si>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</si>
  <si>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</si>
  <si>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</si>
  <si>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</si>
  <si>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</si>
  <si>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</si>
  <si>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</si>
  <si>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</si>
  <si>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</si>
  <si>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</si>
  <si>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</si>
  <si>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</si>
  <si>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</si>
  <si>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</si>
  <si>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</si>
  <si>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</si>
  <si>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</si>
  <si>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</si>
  <si>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</si>
  <si>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</si>
  <si>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</si>
  <si>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</si>
  <si>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</si>
  <si>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</si>
  <si>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</si>
  <si>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</si>
  <si>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</si>
  <si>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</si>
  <si>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</si>
  <si>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</si>
  <si>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</si>
  <si>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</si>
  <si>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</si>
  <si>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</si>
  <si>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</si>
  <si>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</si>
  <si>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</si>
  <si>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</si>
  <si>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</si>
  <si>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</si>
  <si>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</si>
  <si>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</si>
  <si>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</si>
  <si>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</si>
  <si>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</si>
  <si>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</si>
  <si>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</si>
  <si>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</si>
  <si>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</si>
  <si>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</si>
  <si>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</si>
  <si>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</si>
  <si>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</si>
  <si>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</si>
  <si>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</si>
  <si>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</si>
  <si>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</si>
  <si>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</si>
  <si>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</si>
  <si>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</si>
  <si>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</si>
  <si>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</si>
  <si>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</si>
  <si>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</si>
  <si>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</si>
  <si>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</si>
  <si>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</si>
  <si>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</si>
  <si>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</si>
  <si>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</si>
  <si>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</si>
  <si>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</si>
  <si>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</si>
  <si>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</si>
  <si>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</si>
  <si>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</si>
  <si>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</si>
  <si>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</si>
  <si>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</si>
  <si>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</si>
  <si>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</si>
  <si>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</si>
  <si>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</si>
  <si>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</si>
  <si>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</si>
  <si>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</si>
  <si>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</si>
  <si>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</si>
  <si>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</si>
  <si>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</si>
  <si>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</si>
  <si>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</si>
  <si>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</si>
  <si>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</si>
  <si>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</si>
  <si>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</si>
  <si>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</si>
  <si>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</si>
  <si>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</si>
  <si>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</si>
  <si>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</si>
  <si>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</si>
  <si>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</si>
  <si>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</si>
  <si>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</si>
  <si>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</si>
  <si>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</si>
  <si>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</si>
  <si>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</si>
  <si>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</si>
  <si>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</si>
  <si>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</si>
  <si>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</si>
  <si>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</si>
  <si>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</si>
  <si>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</si>
  <si>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</si>
  <si>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</si>
  <si>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</si>
  <si>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</si>
  <si>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</si>
  <si>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</si>
  <si>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</si>
  <si>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</si>
  <si>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</si>
  <si>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</si>
  <si>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</si>
  <si>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</si>
  <si>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</si>
  <si>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</si>
  <si>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</si>
  <si>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</si>
  <si>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</si>
  <si>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</si>
  <si>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</si>
  <si>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</si>
  <si>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</si>
  <si>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</si>
  <si>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</si>
  <si>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</si>
  <si>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</si>
  <si>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</si>
  <si>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</si>
  <si>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</si>
  <si>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</si>
  <si>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</si>
  <si>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</si>
  <si>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</si>
  <si>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</si>
  <si>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</si>
  <si>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</si>
  <si>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</si>
  <si>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</si>
  <si>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</si>
  <si>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</si>
  <si>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</si>
  <si>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</si>
  <si>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</si>
  <si>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</si>
  <si>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</si>
  <si>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</si>
  <si>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</si>
  <si>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</si>
  <si>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</si>
  <si>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</si>
  <si>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</si>
  <si>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</si>
  <si>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</si>
  <si>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Arts du Spectacle</t>
  </si>
  <si>
    <t>CODE DIPLÔME</t>
  </si>
  <si>
    <t>Parcours Type en L3</t>
  </si>
  <si>
    <t>Parcours Type</t>
  </si>
  <si>
    <t>Parcours "Etudes théâtrales - convention CRR"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</si>
  <si>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</si>
  <si>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</si>
  <si>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</si>
  <si>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</si>
  <si>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</si>
  <si>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Au sein d'une UE, les ECUE se compensent si le seuil de compensation est atteint. ENTIÈREMENT PORTÉE PAR L3 théâtre</t>
  </si>
  <si>
    <t>Obtention du Semestre</t>
  </si>
  <si>
    <t>Les UE ne se compensent pas.</t>
  </si>
  <si>
    <t>Obtention de l'Année</t>
  </si>
  <si>
    <t>Les semestres ne se compensent pas</t>
  </si>
  <si>
    <t>Note éliminatoire/ Note seuil</t>
  </si>
  <si>
    <t>Seuil de compensation des ECUE à 6/20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</si>
  <si>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</si>
  <si>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</si>
  <si>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</si>
  <si>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</si>
  <si>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</si>
  <si>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</si>
  <si>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</si>
  <si>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</si>
  <si>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</si>
  <si>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</si>
  <si>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</si>
  <si>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</si>
  <si>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</si>
  <si>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</si>
  <si>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</si>
  <si>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</si>
  <si>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</si>
  <si>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</si>
  <si>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</si>
  <si>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</si>
  <si>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</si>
  <si>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</si>
  <si>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</si>
  <si>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</si>
  <si>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</si>
  <si>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</si>
  <si>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</si>
  <si>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</si>
  <si>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</si>
  <si>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</si>
  <si>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</si>
  <si>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</si>
  <si>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</si>
  <si>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</si>
  <si>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Pratique théâtrale</t>
  </si>
  <si>
    <t>1.1</t>
  </si>
  <si>
    <t>Interprétation</t>
  </si>
  <si>
    <t>X</t>
  </si>
  <si>
    <t>CRR Cycle 3 ou DET / CPES</t>
  </si>
  <si>
    <t>Inscription obligatoire en Cycle 3 ou en DET/CPES au CRR</t>
  </si>
  <si>
    <t>1.2</t>
  </si>
  <si>
    <t>Technique corporelle</t>
  </si>
  <si>
    <t>Théâtres modernes et contemporains 1</t>
  </si>
  <si>
    <t>2.1</t>
  </si>
  <si>
    <t>Histoire des formes théâtrales 1</t>
  </si>
  <si>
    <t>L3 Arts du Spectacle - "Parcours théâtre"- S5</t>
  </si>
  <si>
    <t>2.2</t>
  </si>
  <si>
    <t>Esthétiques théâtrales</t>
  </si>
  <si>
    <t>L3 Arts du Spectacle - "Parcours théâtre" - S5</t>
  </si>
  <si>
    <t>Théories des arts performatifs 1</t>
  </si>
  <si>
    <t>3.1</t>
  </si>
  <si>
    <r>
      <t xml:space="preserve">Théories et pratiques du jeu d'acteur </t>
    </r>
    <r>
      <rPr>
        <sz val="11"/>
        <color rgb="FFFF0000"/>
        <rFont val="Calibri"/>
        <family val="2"/>
        <scheme val="minor"/>
      </rPr>
      <t>→ Changement d'intitulé pour Théories et pratiques  théâtrales (jeu d'acteur, mise en scène, pratiques scéniques)</t>
    </r>
  </si>
  <si>
    <t>3.2</t>
  </si>
  <si>
    <r>
      <t xml:space="preserve">Autres formes performatives </t>
    </r>
    <r>
      <rPr>
        <sz val="11"/>
        <color rgb="FFFF0000"/>
        <rFont val="Calibri"/>
        <family val="2"/>
        <scheme val="minor"/>
      </rPr>
      <t>→ Changement d'intitulé pour Formes performatives</t>
    </r>
  </si>
  <si>
    <t>Cours assuré par un.e professionnel.lle</t>
  </si>
  <si>
    <t>Atelier de Mise en scène 1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</si>
  <si>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</si>
  <si>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</si>
  <si>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</si>
  <si>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</si>
  <si>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</si>
  <si>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Enjeux disciplinaires</t>
  </si>
  <si>
    <t>Méthodologie</t>
  </si>
  <si>
    <t>L3 Arts du Spectacle - "Parcours théâtre" - S6</t>
  </si>
  <si>
    <t>Théâtre et société</t>
  </si>
  <si>
    <t>Théâtres modernes et contemporains 2</t>
  </si>
  <si>
    <t>Histoire des formes théâtrales 2</t>
  </si>
  <si>
    <t>Enjeux des scènes actuelles</t>
  </si>
  <si>
    <t>Ecriture dramatique</t>
  </si>
  <si>
    <t>Interprétation 2</t>
  </si>
  <si>
    <t>Atelier d'écriture</t>
  </si>
  <si>
    <t>Atelier de mise en scène 2</t>
  </si>
  <si>
    <t>Ecritures dramatiques</t>
  </si>
  <si>
    <t>Cette UE ECRITURES DRAMATIQUES avec ses 2 ECUE : HLEATY5-ANALYSE DRAMATURGIQUE et  HLEATU5-ATELIER D'ECRITURE passe telle quelle au deuxième semestre comme première UE du second semestre. Elle remplace ici l'UE ENJEUX DISCIPLINAIRE qui, elle, avec ses 2 ECUE : HLEATM6- METHODOLOGIE et HLEATH6 THEATRE ET SOCIETE,  passe au premier semestre comme première UE. Les ECUEs gardent leurs critères et leur montant d'heures.</t>
  </si>
  <si>
    <t>Analyse dramaturgique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</si>
  <si>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</si>
  <si>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</si>
  <si>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</si>
  <si>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</si>
  <si>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</si>
  <si>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</si>
  <si>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</si>
  <si>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</si>
  <si>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</si>
  <si>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</si>
  <si>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</si>
  <si>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</si>
  <si>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</si>
  <si>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</si>
  <si>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</si>
  <si>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</si>
  <si>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</si>
  <si>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</si>
  <si>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</si>
  <si>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</si>
  <si>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</si>
  <si>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</si>
  <si>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</si>
  <si>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</si>
  <si>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</si>
  <si>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</si>
  <si>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</si>
  <si>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Autres</t>
  </si>
  <si>
    <t>Recalcul</t>
  </si>
  <si>
    <t>Seconde chance : Moyenne des 2 notes avec coef 2 à la meilleure des 2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</si>
</sst>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10" borderId="0" xfId="0" applyFill="1" applyAlignment="1" applyProtection="1">
      <alignment vertical="center"/>
      <protection locked="0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4" fontId="0" fillId="0" borderId="5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/>
  </cellXfs>
  <cellStyles count="2">
    <cellStyle name="Lien hypertexte" xfId="1" builtinId="8"/>
    <cellStyle name="Normal" xfId="0" builtinId="0"/>
  </cellStyles>
  <dxfs count="103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>
      <c r="A27" s="4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 ht="30">
      <c r="A62" s="41" t="s">
        <v>161</v>
      </c>
    </row>
    <row r="63" spans="1:12" ht="30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77" t="s">
        <v>183</v>
      </c>
      <c r="B1" s="77"/>
      <c r="C1" s="77"/>
      <c r="D1" s="77"/>
      <c r="E1" s="77"/>
      <c r="F1" s="77"/>
      <c r="O1" s="71" t="s">
        <v>184</v>
      </c>
      <c r="P1" s="71"/>
    </row>
    <row r="2" spans="1:16">
      <c r="A2" s="77"/>
      <c r="B2" s="77"/>
      <c r="C2" s="77"/>
      <c r="D2" s="77"/>
      <c r="E2" s="77"/>
      <c r="F2" s="77"/>
      <c r="O2" s="71"/>
      <c r="P2" s="71"/>
    </row>
    <row r="3" spans="1:16">
      <c r="A3" s="71" t="s">
        <v>185</v>
      </c>
      <c r="B3" s="71"/>
      <c r="C3" s="71"/>
      <c r="D3" s="71" t="s">
        <v>186</v>
      </c>
      <c r="E3" s="71"/>
      <c r="F3" s="71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54</v>
      </c>
      <c r="B5" s="10">
        <f>SUM('S5 Maquette'!J19:J300)</f>
        <v>48</v>
      </c>
      <c r="C5" s="10">
        <f>SUM('S5 Maquette'!K19:K300)</f>
        <v>0</v>
      </c>
      <c r="D5" s="10">
        <f>SUM(P4:P291)</f>
        <v>54</v>
      </c>
      <c r="E5" s="10">
        <f>SUM('S6 Maquette'!J19:J300)</f>
        <v>78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>
      <c r="A6" s="71" t="s">
        <v>189</v>
      </c>
      <c r="B6" s="71"/>
      <c r="C6" s="71"/>
      <c r="D6" s="71" t="s">
        <v>189</v>
      </c>
      <c r="E6" s="71"/>
      <c r="F6" s="71"/>
      <c r="O6" s="10">
        <f>'S5 Maquette'!I21*1.5</f>
        <v>0</v>
      </c>
      <c r="P6" s="10">
        <f>'S6 Maquette'!I21*1.5</f>
        <v>0</v>
      </c>
    </row>
    <row r="7" spans="1:16">
      <c r="A7" s="71">
        <f>SUM(A5,B5,C5)</f>
        <v>102</v>
      </c>
      <c r="B7" s="71"/>
      <c r="C7" s="71"/>
      <c r="D7" s="71">
        <f>SUM(D5,E5,F5)</f>
        <v>132</v>
      </c>
      <c r="E7" s="71"/>
      <c r="F7" s="71"/>
      <c r="O7" s="10">
        <f>'S5 Maquette'!I22*1.5</f>
        <v>0</v>
      </c>
      <c r="P7" s="10">
        <f>'S6 Maquette'!I22*1.5</f>
        <v>0</v>
      </c>
    </row>
    <row r="8" spans="1:16">
      <c r="A8" s="71" t="s">
        <v>189</v>
      </c>
      <c r="B8" s="71"/>
      <c r="C8" s="71"/>
      <c r="D8" s="71"/>
      <c r="E8" s="71"/>
      <c r="F8" s="71"/>
      <c r="O8" s="10">
        <f>'S5 Maquette'!I23*1.5</f>
        <v>0</v>
      </c>
      <c r="P8" s="10">
        <f>'S6 Maquette'!I23*1.5</f>
        <v>0</v>
      </c>
    </row>
    <row r="9" spans="1:16">
      <c r="A9" s="71"/>
      <c r="B9" s="71"/>
      <c r="C9" s="71"/>
      <c r="D9" s="71"/>
      <c r="E9" s="71"/>
      <c r="F9" s="71"/>
      <c r="O9" s="10">
        <f>'S5 Maquette'!I24*1.5</f>
        <v>0</v>
      </c>
      <c r="P9" s="10">
        <f>'S6 Maquette'!I24*1.5</f>
        <v>0</v>
      </c>
    </row>
    <row r="10" spans="1:16">
      <c r="A10" s="71">
        <f>SUM(A7,D7)</f>
        <v>234</v>
      </c>
      <c r="B10" s="71"/>
      <c r="C10" s="71"/>
      <c r="D10" s="71"/>
      <c r="E10" s="71"/>
      <c r="F10" s="71"/>
      <c r="O10" s="10">
        <f>'S5 Maquette'!I25*1.5</f>
        <v>0</v>
      </c>
      <c r="P10" s="10">
        <f>'S6 Maquette'!I25*1.5</f>
        <v>0</v>
      </c>
    </row>
    <row r="11" spans="1:16">
      <c r="A11" s="71"/>
      <c r="B11" s="71"/>
      <c r="C11" s="71"/>
      <c r="D11" s="71"/>
      <c r="E11" s="71"/>
      <c r="F11" s="71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0</v>
      </c>
      <c r="P13" s="10">
        <f>'S6 Maquette'!I28*1.5</f>
        <v>0</v>
      </c>
    </row>
    <row r="14" spans="1:16">
      <c r="A14" s="72" t="s">
        <v>190</v>
      </c>
      <c r="B14" s="72"/>
      <c r="C14" s="72"/>
      <c r="D14" s="72"/>
      <c r="E14" s="72"/>
      <c r="F14" s="72"/>
      <c r="H14" s="73" t="s">
        <v>191</v>
      </c>
      <c r="I14" s="73"/>
      <c r="J14" s="73"/>
      <c r="K14" s="73"/>
      <c r="L14" s="73"/>
      <c r="M14" s="73"/>
      <c r="O14" s="10">
        <f>'S5 Maquette'!I29*1.5</f>
        <v>0</v>
      </c>
      <c r="P14" s="10">
        <f>'S6 Maquette'!I29*1.5</f>
        <v>13.5</v>
      </c>
    </row>
    <row r="15" spans="1:16">
      <c r="A15" s="72"/>
      <c r="B15" s="72"/>
      <c r="C15" s="72"/>
      <c r="D15" s="72"/>
      <c r="E15" s="72"/>
      <c r="F15" s="72"/>
      <c r="H15" s="73"/>
      <c r="I15" s="73"/>
      <c r="J15" s="73"/>
      <c r="K15" s="73"/>
      <c r="L15" s="73"/>
      <c r="M15" s="73"/>
      <c r="O15" s="10">
        <f>'S5 Maquette'!I30*1.5</f>
        <v>0</v>
      </c>
      <c r="P15" s="10">
        <f>'S6 Maquette'!I30*1.5</f>
        <v>0</v>
      </c>
    </row>
    <row r="16" spans="1:16">
      <c r="A16" s="71" t="s">
        <v>185</v>
      </c>
      <c r="B16" s="71"/>
      <c r="C16" s="71"/>
      <c r="D16" s="74" t="s">
        <v>186</v>
      </c>
      <c r="E16" s="75"/>
      <c r="F16" s="76"/>
      <c r="H16" s="71" t="s">
        <v>185</v>
      </c>
      <c r="I16" s="71"/>
      <c r="J16" s="71"/>
      <c r="K16" s="71" t="s">
        <v>186</v>
      </c>
      <c r="L16" s="71"/>
      <c r="M16" s="71"/>
      <c r="O16" s="10">
        <f>'S5 Maquette'!I31*1.5</f>
        <v>13.5</v>
      </c>
      <c r="P16" s="10">
        <f>'S6 Maquette'!I31*1.5</f>
        <v>13.5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13.5</v>
      </c>
      <c r="P17" s="10">
        <f>'S6 Maquette'!I32*1.5</f>
        <v>13.5</v>
      </c>
    </row>
    <row r="18" spans="1:16">
      <c r="A18" s="10">
        <f t="shared" ref="A18:F18" si="0">A5-H18</f>
        <v>0</v>
      </c>
      <c r="B18" s="10">
        <f t="shared" si="0"/>
        <v>0</v>
      </c>
      <c r="C18" s="10">
        <f t="shared" si="0"/>
        <v>0</v>
      </c>
      <c r="D18" s="10">
        <f t="shared" si="0"/>
        <v>13.5</v>
      </c>
      <c r="E18" s="10">
        <f t="shared" si="0"/>
        <v>27</v>
      </c>
      <c r="F18" s="10">
        <f t="shared" ca="1" si="0"/>
        <v>0</v>
      </c>
      <c r="H18" s="10">
        <f>SUMIF('S5 Maquette'!M19:M300,"Portée",'S5 Maquette'!I19:I300)*1.5</f>
        <v>54</v>
      </c>
      <c r="I18" s="10">
        <f>SUMIF('S5 Maquette'!M19:M300,"Portée",'S5 Maquette'!J19:J300)</f>
        <v>48</v>
      </c>
      <c r="J18" s="10">
        <f>SUMIF('S5 Maquette'!M19:M300,"Portée",'S5 Maquette'!K19:K300)</f>
        <v>0</v>
      </c>
      <c r="K18" s="10">
        <f>SUMIF('S6 Maquette'!M19:M300,"Portée",'S6 Maquette'!I19:I300)*1.5</f>
        <v>40.5</v>
      </c>
      <c r="L18" s="10">
        <f>SUMIF('S6 Maquette'!M19:M300,"Portée",'S6 Maquette'!J19:J300)</f>
        <v>51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>
      <c r="A19" s="71" t="s">
        <v>189</v>
      </c>
      <c r="B19" s="71"/>
      <c r="C19" s="71"/>
      <c r="D19" s="71" t="s">
        <v>189</v>
      </c>
      <c r="E19" s="71"/>
      <c r="F19" s="71"/>
      <c r="O19" s="10">
        <f>'S5 Maquette'!I34*1.5</f>
        <v>13.5</v>
      </c>
      <c r="P19" s="10">
        <f>'S6 Maquette'!I34*1.5</f>
        <v>0</v>
      </c>
    </row>
    <row r="20" spans="1:16">
      <c r="A20" s="71">
        <f>SUM(A18,B18,C18)</f>
        <v>0</v>
      </c>
      <c r="B20" s="71"/>
      <c r="C20" s="71"/>
      <c r="D20" s="71">
        <f ca="1">SUM(D18,E18,F18)</f>
        <v>40.5</v>
      </c>
      <c r="E20" s="71"/>
      <c r="F20" s="71"/>
      <c r="O20" s="10">
        <f>'S5 Maquette'!I35*1.5</f>
        <v>13.5</v>
      </c>
      <c r="P20" s="10">
        <f>'S6 Maquette'!I35*1.5</f>
        <v>0</v>
      </c>
    </row>
    <row r="21" spans="1:16">
      <c r="A21" s="71" t="s">
        <v>189</v>
      </c>
      <c r="B21" s="71"/>
      <c r="C21" s="71"/>
      <c r="D21" s="71"/>
      <c r="E21" s="71"/>
      <c r="F21" s="71"/>
      <c r="O21" s="10">
        <f>'S5 Maquette'!I36*1.5</f>
        <v>0</v>
      </c>
      <c r="P21" s="10">
        <f>'S6 Maquette'!I36*1.5</f>
        <v>0</v>
      </c>
    </row>
    <row r="22" spans="1:16" ht="30" customHeight="1">
      <c r="A22" s="71">
        <f ca="1">SUM(A20,D20)</f>
        <v>40.5</v>
      </c>
      <c r="B22" s="71"/>
      <c r="C22" s="71"/>
      <c r="D22" s="71"/>
      <c r="E22" s="71"/>
      <c r="F22" s="71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13.5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0</v>
      </c>
    </row>
    <row r="27" spans="1:16">
      <c r="O27" s="10">
        <f>'S5 Maquette'!I42*1.5</f>
        <v>0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8" zoomScale="130" zoomScaleNormal="130" workbookViewId="0">
      <selection activeCell="A21" sqref="A21:D23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88" t="s">
        <v>192</v>
      </c>
      <c r="B1" s="88"/>
      <c r="C1" s="88"/>
      <c r="D1" s="8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71" t="s">
        <v>196</v>
      </c>
      <c r="C4" s="71"/>
      <c r="D4" s="7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197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97" t="s">
        <v>198</v>
      </c>
      <c r="B8" s="97"/>
      <c r="C8" s="97"/>
      <c r="D8" s="9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199</v>
      </c>
      <c r="B9" s="98" t="s">
        <v>200</v>
      </c>
      <c r="C9" s="98"/>
      <c r="D9" s="9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87" t="s">
        <v>201</v>
      </c>
      <c r="B11" s="87"/>
      <c r="C11" s="87" t="s">
        <v>202</v>
      </c>
      <c r="D11" s="8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87"/>
      <c r="B12" s="87"/>
      <c r="C12" s="87"/>
      <c r="D12" s="8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87">
        <f>Calcul!A10</f>
        <v>234</v>
      </c>
      <c r="B13" s="87"/>
      <c r="C13" s="87">
        <f ca="1">Calcul!A22</f>
        <v>40.5</v>
      </c>
      <c r="D13" s="8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87"/>
      <c r="B14" s="87"/>
      <c r="C14" s="87"/>
      <c r="D14" s="8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96" t="s">
        <v>203</v>
      </c>
      <c r="B18" s="96"/>
      <c r="C18" s="96"/>
      <c r="D18" s="9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0" t="s">
        <v>205</v>
      </c>
      <c r="B20" s="91"/>
      <c r="C20" s="91"/>
      <c r="D20" s="9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5" t="s">
        <v>206</v>
      </c>
      <c r="B21" s="95"/>
      <c r="C21" s="95"/>
      <c r="D21" s="9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5"/>
      <c r="B22" s="95"/>
      <c r="C22" s="95"/>
      <c r="D22" s="9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5"/>
      <c r="B23" s="95"/>
      <c r="C23" s="95"/>
      <c r="D23" s="9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0" t="s">
        <v>207</v>
      </c>
      <c r="B24" s="91"/>
      <c r="C24" s="91"/>
      <c r="D24" s="9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78" t="s">
        <v>208</v>
      </c>
      <c r="B25" s="79"/>
      <c r="C25" s="79"/>
      <c r="D25" s="8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1"/>
      <c r="B26" s="82"/>
      <c r="C26" s="82"/>
      <c r="D26" s="8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84"/>
      <c r="B27" s="85"/>
      <c r="C27" s="85"/>
      <c r="D27" s="8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0" t="s">
        <v>209</v>
      </c>
      <c r="B28" s="91"/>
      <c r="C28" s="91"/>
      <c r="D28" s="9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44" t="s">
        <v>210</v>
      </c>
      <c r="B29" s="144"/>
      <c r="C29" s="144"/>
      <c r="D29" s="14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44"/>
      <c r="B30" s="144"/>
      <c r="C30" s="144"/>
      <c r="D30" s="14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44"/>
      <c r="B31" s="144"/>
      <c r="C31" s="144"/>
      <c r="D31" s="14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0" t="s">
        <v>211</v>
      </c>
      <c r="B32" s="91"/>
      <c r="C32" s="91"/>
      <c r="D32" s="9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5" t="s">
        <v>212</v>
      </c>
      <c r="B33" s="95"/>
      <c r="C33" s="95"/>
      <c r="D33" s="9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5"/>
      <c r="B34" s="95"/>
      <c r="C34" s="95"/>
      <c r="D34" s="9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5"/>
      <c r="B35" s="95"/>
      <c r="C35" s="95"/>
      <c r="D35" s="9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96" t="s">
        <v>213</v>
      </c>
      <c r="B36" s="96"/>
      <c r="C36" s="96"/>
      <c r="D36" s="9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3"/>
      <c r="B37" s="93"/>
      <c r="C37" s="93"/>
      <c r="D37" s="9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3"/>
      <c r="B38" s="93"/>
      <c r="C38" s="93"/>
      <c r="D38" s="9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4" t="s">
        <v>214</v>
      </c>
      <c r="B39" s="94"/>
      <c r="C39" s="94"/>
      <c r="D39" s="9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89" t="s">
        <v>215</v>
      </c>
      <c r="B40" s="89"/>
      <c r="C40" s="89"/>
      <c r="D40" s="8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89" t="s">
        <v>216</v>
      </c>
      <c r="B41" s="89"/>
      <c r="C41" s="89"/>
      <c r="D41" s="8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102" priority="2">
      <formula>$B2="Licence"</formula>
    </cfRule>
  </conditionalFormatting>
  <conditionalFormatting sqref="C5">
    <cfRule type="expression" dxfId="101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72" zoomScaleNormal="125" workbookViewId="0">
      <pane ySplit="18" topLeftCell="A27" activePane="bottomLeft" state="frozen"/>
      <selection pane="bottomLeft" activeCell="F35" sqref="F35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0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>
      <c r="A5" s="121"/>
      <c r="B5" s="121"/>
      <c r="C5" s="121"/>
      <c r="D5" s="121"/>
      <c r="E5" s="121"/>
      <c r="F5" s="121"/>
      <c r="G5" s="121"/>
      <c r="H5" s="121"/>
      <c r="I5" s="121"/>
      <c r="J5" s="121"/>
    </row>
    <row r="6" spans="1:10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" customHeight="1">
      <c r="A7" s="100" t="s">
        <v>217</v>
      </c>
      <c r="B7" s="103" t="str">
        <f>'Fiche Générale'!B3</f>
        <v>Portail_LLAC</v>
      </c>
      <c r="C7" s="100" t="s">
        <v>218</v>
      </c>
      <c r="D7" s="100"/>
      <c r="E7" s="102" t="str">
        <f>'Fiche Générale'!B4</f>
        <v>Arts du Spectacle</v>
      </c>
      <c r="F7" s="103"/>
      <c r="G7" s="100" t="s">
        <v>219</v>
      </c>
      <c r="H7" s="120">
        <f>'Fiche Générale'!B5</f>
        <v>0</v>
      </c>
      <c r="I7" s="120"/>
      <c r="J7" s="120"/>
    </row>
    <row r="8" spans="1:10" ht="18" customHeight="1">
      <c r="A8" s="100"/>
      <c r="B8" s="105"/>
      <c r="C8" s="100"/>
      <c r="D8" s="100"/>
      <c r="E8" s="104"/>
      <c r="F8" s="105"/>
      <c r="G8" s="100"/>
      <c r="H8" s="120"/>
      <c r="I8" s="120"/>
      <c r="J8" s="120"/>
    </row>
    <row r="9" spans="1:10" ht="18" customHeight="1">
      <c r="A9" s="100"/>
      <c r="B9" s="105"/>
      <c r="C9" s="100"/>
      <c r="D9" s="100"/>
      <c r="E9" s="106"/>
      <c r="F9" s="107"/>
      <c r="G9" s="100"/>
      <c r="H9" s="120"/>
      <c r="I9" s="120"/>
      <c r="J9" s="120"/>
    </row>
    <row r="10" spans="1:10" ht="18" customHeight="1">
      <c r="A10" s="100"/>
      <c r="B10" s="105"/>
      <c r="C10" s="101" t="s">
        <v>220</v>
      </c>
      <c r="D10" s="101"/>
      <c r="E10" s="108" t="str">
        <f>'Fiche Générale'!B9</f>
        <v>Parcours "Etudes théâtrales - convention CRR"</v>
      </c>
      <c r="F10" s="109"/>
      <c r="G10" s="109"/>
      <c r="H10" s="109"/>
      <c r="I10" s="109"/>
      <c r="J10" s="110"/>
    </row>
    <row r="11" spans="1:10" ht="18" customHeight="1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>
      <c r="A13" s="99" t="s">
        <v>221</v>
      </c>
      <c r="B13" s="114" t="s">
        <v>222</v>
      </c>
      <c r="C13" s="99" t="s">
        <v>223</v>
      </c>
      <c r="D13" s="99"/>
      <c r="E13" s="99"/>
      <c r="F13" s="99"/>
      <c r="G13" s="99" t="s">
        <v>201</v>
      </c>
      <c r="H13" s="71">
        <f>Calcul!A7</f>
        <v>102</v>
      </c>
      <c r="I13" s="71"/>
    </row>
    <row r="14" spans="1:10">
      <c r="A14" s="99"/>
      <c r="B14" s="115"/>
      <c r="C14" s="99"/>
      <c r="D14" s="99"/>
      <c r="E14" s="99"/>
      <c r="F14" s="99"/>
      <c r="G14" s="99"/>
      <c r="H14" s="71"/>
      <c r="I14" s="71"/>
    </row>
    <row r="15" spans="1:10">
      <c r="A15" s="99" t="s">
        <v>224</v>
      </c>
      <c r="B15" s="114" t="s">
        <v>185</v>
      </c>
      <c r="C15" s="116" t="s">
        <v>225</v>
      </c>
      <c r="D15" s="117"/>
      <c r="E15" s="99"/>
      <c r="F15" s="99"/>
      <c r="G15" s="99" t="s">
        <v>202</v>
      </c>
      <c r="H15" s="71">
        <f>Calcul!A20</f>
        <v>0</v>
      </c>
      <c r="I15" s="71"/>
    </row>
    <row r="16" spans="1:10">
      <c r="A16" s="99"/>
      <c r="B16" s="115"/>
      <c r="C16" s="118"/>
      <c r="D16" s="119"/>
      <c r="E16" s="99"/>
      <c r="F16" s="99"/>
      <c r="G16" s="99"/>
      <c r="H16" s="71"/>
      <c r="I16" s="71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3">
        <v>0</v>
      </c>
      <c r="B19" s="51" t="s">
        <v>233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234</v>
      </c>
      <c r="B20" s="51" t="s">
        <v>235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236</v>
      </c>
      <c r="B21" s="51" t="s">
        <v>237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238</v>
      </c>
      <c r="B22" s="52" t="s">
        <v>239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240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241</v>
      </c>
      <c r="B24" s="52" t="s">
        <v>242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243</v>
      </c>
      <c r="B25" s="52" t="s">
        <v>244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245</v>
      </c>
      <c r="B26" s="52" t="s">
        <v>246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3" t="s">
        <v>247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6" t="s">
        <v>249</v>
      </c>
      <c r="C28" s="7" t="s">
        <v>23</v>
      </c>
      <c r="D28" s="7"/>
      <c r="E28" s="5"/>
      <c r="F28" s="5"/>
      <c r="G28" s="5"/>
      <c r="H28" s="7"/>
      <c r="I28" s="14"/>
      <c r="J28" s="7" t="s">
        <v>250</v>
      </c>
      <c r="K28" s="7"/>
      <c r="L28" s="7"/>
      <c r="M28" s="7" t="s">
        <v>24</v>
      </c>
      <c r="N28" s="5" t="s">
        <v>251</v>
      </c>
      <c r="O28" s="5" t="s">
        <v>252</v>
      </c>
    </row>
    <row r="29" spans="1:15" ht="43.35" customHeight="1">
      <c r="A29" s="7" t="s">
        <v>253</v>
      </c>
      <c r="B29" s="6" t="s">
        <v>254</v>
      </c>
      <c r="C29" s="7" t="s">
        <v>23</v>
      </c>
      <c r="D29" s="7"/>
      <c r="E29" s="5"/>
      <c r="F29" s="5"/>
      <c r="G29" s="5"/>
      <c r="H29" s="7"/>
      <c r="I29" s="7"/>
      <c r="J29" s="7" t="s">
        <v>250</v>
      </c>
      <c r="K29" s="7"/>
      <c r="L29" s="7"/>
      <c r="M29" s="7" t="s">
        <v>24</v>
      </c>
      <c r="N29" s="5" t="s">
        <v>251</v>
      </c>
      <c r="O29" s="5" t="s">
        <v>252</v>
      </c>
    </row>
    <row r="30" spans="1:15" ht="43.35" customHeight="1">
      <c r="A30" s="7">
        <v>2</v>
      </c>
      <c r="B30" s="64" t="s">
        <v>255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7" t="s">
        <v>256</v>
      </c>
      <c r="B31" s="6" t="s">
        <v>257</v>
      </c>
      <c r="C31" s="7" t="s">
        <v>23</v>
      </c>
      <c r="D31" s="7"/>
      <c r="E31" s="5"/>
      <c r="F31" s="5"/>
      <c r="G31" s="5"/>
      <c r="H31" s="7" t="s">
        <v>143</v>
      </c>
      <c r="I31" s="7">
        <v>9</v>
      </c>
      <c r="J31" s="7">
        <v>12</v>
      </c>
      <c r="K31" s="7"/>
      <c r="L31" s="7"/>
      <c r="M31" s="7" t="s">
        <v>24</v>
      </c>
      <c r="N31" s="5" t="s">
        <v>258</v>
      </c>
      <c r="O31" s="5"/>
    </row>
    <row r="32" spans="1:15" ht="43.35" customHeight="1">
      <c r="A32" s="7" t="s">
        <v>259</v>
      </c>
      <c r="B32" s="6" t="s">
        <v>260</v>
      </c>
      <c r="C32" s="7" t="s">
        <v>23</v>
      </c>
      <c r="D32" s="7"/>
      <c r="E32" s="5"/>
      <c r="F32" s="5"/>
      <c r="G32" s="5"/>
      <c r="H32" s="7" t="s">
        <v>143</v>
      </c>
      <c r="I32" s="7">
        <v>9</v>
      </c>
      <c r="J32" s="7">
        <v>12</v>
      </c>
      <c r="K32" s="7"/>
      <c r="L32" s="7"/>
      <c r="M32" s="7" t="s">
        <v>24</v>
      </c>
      <c r="N32" s="5" t="s">
        <v>261</v>
      </c>
      <c r="O32" s="5"/>
    </row>
    <row r="33" spans="1:15" ht="43.35" customHeight="1">
      <c r="A33" s="7">
        <v>3</v>
      </c>
      <c r="B33" s="65" t="s">
        <v>262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7" t="s">
        <v>263</v>
      </c>
      <c r="B34" s="67" t="s">
        <v>264</v>
      </c>
      <c r="C34" s="7" t="s">
        <v>23</v>
      </c>
      <c r="D34" s="7"/>
      <c r="E34" s="5"/>
      <c r="F34" s="5" t="s">
        <v>25</v>
      </c>
      <c r="G34" s="5"/>
      <c r="H34" s="7" t="s">
        <v>143</v>
      </c>
      <c r="I34" s="7">
        <v>9</v>
      </c>
      <c r="J34" s="7">
        <v>12</v>
      </c>
      <c r="K34" s="7"/>
      <c r="L34" s="7"/>
      <c r="M34" s="7" t="s">
        <v>24</v>
      </c>
      <c r="N34" s="5" t="s">
        <v>261</v>
      </c>
      <c r="O34" s="5"/>
    </row>
    <row r="35" spans="1:15" ht="43.35" customHeight="1">
      <c r="A35" s="24" t="s">
        <v>265</v>
      </c>
      <c r="B35" s="6" t="s">
        <v>266</v>
      </c>
      <c r="C35" s="7" t="s">
        <v>23</v>
      </c>
      <c r="D35" s="7"/>
      <c r="E35" s="5"/>
      <c r="F35" s="5" t="s">
        <v>25</v>
      </c>
      <c r="G35" s="5"/>
      <c r="H35" s="7"/>
      <c r="I35" s="7">
        <v>9</v>
      </c>
      <c r="J35" s="7">
        <v>12</v>
      </c>
      <c r="K35" s="7"/>
      <c r="L35" s="7"/>
      <c r="M35" s="7" t="s">
        <v>24</v>
      </c>
      <c r="N35" s="5" t="s">
        <v>261</v>
      </c>
      <c r="O35" s="5" t="s">
        <v>267</v>
      </c>
    </row>
    <row r="36" spans="1:15" ht="43.35" customHeight="1">
      <c r="A36" s="24">
        <v>4</v>
      </c>
      <c r="B36" s="65" t="s">
        <v>268</v>
      </c>
      <c r="C36" s="7" t="s">
        <v>13</v>
      </c>
      <c r="D36" s="7">
        <v>6</v>
      </c>
      <c r="E36" s="5"/>
      <c r="F36" s="5"/>
      <c r="G36" s="5"/>
      <c r="H36" s="7"/>
      <c r="I36" s="7"/>
      <c r="J36" s="7" t="s">
        <v>250</v>
      </c>
      <c r="K36" s="7"/>
      <c r="L36" s="7"/>
      <c r="M36" s="7" t="s">
        <v>24</v>
      </c>
      <c r="N36" s="5" t="s">
        <v>251</v>
      </c>
      <c r="O36" s="5" t="s">
        <v>252</v>
      </c>
    </row>
    <row r="37" spans="1:15" ht="43.35" customHeight="1">
      <c r="A37" s="24"/>
      <c r="B37" s="62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999">
    <cfRule type="expression" dxfId="100" priority="10">
      <formula>$C1="Option"</formula>
    </cfRule>
  </conditionalFormatting>
  <conditionalFormatting sqref="A19:A26">
    <cfRule type="expression" dxfId="99" priority="13">
      <formula>$F19="Création"</formula>
    </cfRule>
    <cfRule type="expression" dxfId="98" priority="12">
      <formula>$F19="Modification"</formula>
    </cfRule>
    <cfRule type="expression" dxfId="97" priority="11">
      <formula>$F19="Fermeture"</formula>
    </cfRule>
  </conditionalFormatting>
  <conditionalFormatting sqref="A1:O9 A10:E10 K10:O11 A11:D11 A12:O12 A13:H13 J13:O16 A14:F14 A15:G15 A16:F16 A17:O18 D19:O26 A27:O29 A35:O35 A33:A34 C33:O34 A38:O999 A36:A37 C36:O37 A31:O32 A30 C30:O30">
    <cfRule type="expression" dxfId="96" priority="22">
      <formula>$F1="Création"</formula>
    </cfRule>
    <cfRule type="expression" dxfId="95" priority="21">
      <formula>$F1="Modification"</formula>
    </cfRule>
  </conditionalFormatting>
  <conditionalFormatting sqref="A1:O9 K10:O11 A12:O12 J13:O16 A17:O18 D19:O26 A27:O29 A10:E10 A11:D11 A13:H13 A14:F14 A15:G15 A16:F16 A35:O35 A33:A34 C33:O34 A38:O999 A36:A37 C36:O37 A31:O32 A30 C30:O30">
    <cfRule type="expression" dxfId="94" priority="20">
      <formula>$F1="Fermeture"</formula>
    </cfRule>
  </conditionalFormatting>
  <conditionalFormatting sqref="B19:C26">
    <cfRule type="expression" dxfId="93" priority="4">
      <formula>$F19="Fermeture"</formula>
    </cfRule>
    <cfRule type="expression" dxfId="92" priority="6">
      <formula>$F19="Création"</formula>
    </cfRule>
    <cfRule type="expression" dxfId="91" priority="5">
      <formula>$F19="Modification"</formula>
    </cfRule>
  </conditionalFormatting>
  <conditionalFormatting sqref="D1:E999 G1:N999">
    <cfRule type="expression" dxfId="90" priority="14">
      <formula>$C1="Option"</formula>
    </cfRule>
  </conditionalFormatting>
  <conditionalFormatting sqref="N1:N999">
    <cfRule type="expression" dxfId="89" priority="17">
      <formula>$M1="Porteuse"</formula>
    </cfRule>
  </conditionalFormatting>
  <conditionalFormatting sqref="B30">
    <cfRule type="expression" dxfId="88" priority="2">
      <formula>$F30="Modification"</formula>
    </cfRule>
    <cfRule type="expression" dxfId="87" priority="3">
      <formula>$F30="Création"</formula>
    </cfRule>
  </conditionalFormatting>
  <conditionalFormatting sqref="B30">
    <cfRule type="expression" dxfId="86" priority="1">
      <formula>$F30="Fermeture"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tabSelected="1" zoomScale="55" zoomScaleNormal="55" workbookViewId="0">
      <pane ySplit="18" topLeftCell="A24" activePane="bottomLeft" state="frozen"/>
      <selection pane="bottomLeft" activeCell="B38" sqref="B38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0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>
      <c r="A5" s="121"/>
      <c r="B5" s="121"/>
      <c r="C5" s="121"/>
      <c r="D5" s="121"/>
      <c r="E5" s="121"/>
      <c r="F5" s="121"/>
      <c r="G5" s="121"/>
      <c r="H5" s="121"/>
      <c r="I5" s="121"/>
      <c r="J5" s="121"/>
    </row>
    <row r="6" spans="1:10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" customHeight="1">
      <c r="A7" s="100" t="s">
        <v>217</v>
      </c>
      <c r="B7" s="103" t="str">
        <f>'Fiche Générale'!B3</f>
        <v>Portail_LLAC</v>
      </c>
      <c r="C7" s="100" t="s">
        <v>218</v>
      </c>
      <c r="D7" s="100"/>
      <c r="E7" s="102" t="str">
        <f>'Fiche Générale'!B4</f>
        <v>Arts du Spectacle</v>
      </c>
      <c r="F7" s="103"/>
      <c r="G7" s="100" t="s">
        <v>219</v>
      </c>
      <c r="H7" s="125">
        <f>'Fiche Générale'!B5</f>
        <v>0</v>
      </c>
      <c r="I7" s="125"/>
      <c r="J7" s="125"/>
    </row>
    <row r="8" spans="1:10" ht="18" customHeight="1">
      <c r="A8" s="100"/>
      <c r="B8" s="105"/>
      <c r="C8" s="100"/>
      <c r="D8" s="100"/>
      <c r="E8" s="104"/>
      <c r="F8" s="105"/>
      <c r="G8" s="100"/>
      <c r="H8" s="125"/>
      <c r="I8" s="125"/>
      <c r="J8" s="125"/>
    </row>
    <row r="9" spans="1:10" ht="18" customHeight="1">
      <c r="A9" s="100"/>
      <c r="B9" s="105"/>
      <c r="C9" s="100"/>
      <c r="D9" s="100"/>
      <c r="E9" s="106"/>
      <c r="F9" s="107"/>
      <c r="G9" s="100"/>
      <c r="H9" s="125"/>
      <c r="I9" s="125"/>
      <c r="J9" s="125"/>
    </row>
    <row r="10" spans="1:10" ht="18" customHeight="1">
      <c r="A10" s="100"/>
      <c r="B10" s="105"/>
      <c r="C10" s="101" t="s">
        <v>220</v>
      </c>
      <c r="D10" s="101"/>
      <c r="E10" s="108" t="str">
        <f>'Fiche Générale'!B9</f>
        <v>Parcours "Etudes théâtrales - convention CRR"</v>
      </c>
      <c r="F10" s="109"/>
      <c r="G10" s="109"/>
      <c r="H10" s="109"/>
      <c r="I10" s="109"/>
      <c r="J10" s="110"/>
    </row>
    <row r="11" spans="1:10" ht="18" customHeight="1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>
      <c r="A13" s="99" t="s">
        <v>221</v>
      </c>
      <c r="B13" s="122" t="str">
        <f>'S5 Maquette'!B13:B14</f>
        <v>3 ème Année de Licence</v>
      </c>
      <c r="C13" s="99" t="s">
        <v>223</v>
      </c>
      <c r="D13" s="99"/>
      <c r="E13" s="124">
        <f>'S5 Maquette'!E13:F14</f>
        <v>0</v>
      </c>
      <c r="F13" s="124"/>
      <c r="G13" s="99" t="s">
        <v>201</v>
      </c>
      <c r="H13" s="71">
        <f>Calcul!D7</f>
        <v>132</v>
      </c>
      <c r="I13" s="71"/>
    </row>
    <row r="14" spans="1:10">
      <c r="A14" s="99"/>
      <c r="B14" s="123"/>
      <c r="C14" s="99"/>
      <c r="D14" s="99"/>
      <c r="E14" s="124"/>
      <c r="F14" s="124"/>
      <c r="G14" s="99"/>
      <c r="H14" s="71"/>
      <c r="I14" s="71"/>
    </row>
    <row r="15" spans="1:10">
      <c r="A15" s="99" t="s">
        <v>224</v>
      </c>
      <c r="B15" s="114" t="s">
        <v>186</v>
      </c>
      <c r="C15" s="116" t="s">
        <v>225</v>
      </c>
      <c r="D15" s="117"/>
      <c r="E15" s="99"/>
      <c r="F15" s="99"/>
      <c r="G15" s="99" t="s">
        <v>202</v>
      </c>
      <c r="H15" s="71">
        <f ca="1">Calcul!D20</f>
        <v>40.5</v>
      </c>
      <c r="I15" s="71"/>
    </row>
    <row r="16" spans="1:10">
      <c r="A16" s="99"/>
      <c r="B16" s="115"/>
      <c r="C16" s="118"/>
      <c r="D16" s="119"/>
      <c r="E16" s="99"/>
      <c r="F16" s="99"/>
      <c r="G16" s="99"/>
      <c r="H16" s="71"/>
      <c r="I16" s="71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3">
        <v>0</v>
      </c>
      <c r="B19" s="51" t="s">
        <v>269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234</v>
      </c>
      <c r="B20" s="51" t="s">
        <v>235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236</v>
      </c>
      <c r="B21" s="51" t="s">
        <v>237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238</v>
      </c>
      <c r="B22" s="52" t="s">
        <v>270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240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241</v>
      </c>
      <c r="B24" s="52" t="s">
        <v>271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243</v>
      </c>
      <c r="B25" s="52" t="s">
        <v>272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245</v>
      </c>
      <c r="B26" s="52" t="s">
        <v>273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3" t="s">
        <v>274</v>
      </c>
      <c r="C27" s="7" t="s">
        <v>13</v>
      </c>
      <c r="D27" s="7">
        <v>6</v>
      </c>
      <c r="E27" s="5"/>
      <c r="F27" s="5" t="s">
        <v>33</v>
      </c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6" t="s">
        <v>275</v>
      </c>
      <c r="C28" s="7" t="s">
        <v>23</v>
      </c>
      <c r="D28" s="7"/>
      <c r="E28" s="5"/>
      <c r="F28" s="5"/>
      <c r="G28" s="5"/>
      <c r="H28" s="7" t="s">
        <v>143</v>
      </c>
      <c r="I28" s="14"/>
      <c r="J28" s="7">
        <v>15</v>
      </c>
      <c r="K28" s="7"/>
      <c r="L28" s="7"/>
      <c r="M28" s="7" t="s">
        <v>24</v>
      </c>
      <c r="N28" s="5" t="s">
        <v>276</v>
      </c>
      <c r="O28" s="5"/>
    </row>
    <row r="29" spans="1:15" ht="43.35" customHeight="1">
      <c r="A29" s="24" t="s">
        <v>253</v>
      </c>
      <c r="B29" s="6" t="s">
        <v>277</v>
      </c>
      <c r="C29" s="7" t="s">
        <v>23</v>
      </c>
      <c r="D29" s="7"/>
      <c r="E29" s="5"/>
      <c r="F29" s="5"/>
      <c r="G29" s="5"/>
      <c r="H29" s="7" t="s">
        <v>143</v>
      </c>
      <c r="I29" s="7">
        <v>9</v>
      </c>
      <c r="J29" s="7">
        <v>12</v>
      </c>
      <c r="K29" s="7"/>
      <c r="L29" s="7"/>
      <c r="M29" s="7" t="s">
        <v>24</v>
      </c>
      <c r="N29" s="5" t="s">
        <v>276</v>
      </c>
      <c r="O29" s="5"/>
    </row>
    <row r="30" spans="1:15" ht="43.35" customHeight="1">
      <c r="A30" s="24">
        <v>2</v>
      </c>
      <c r="B30" s="64" t="s">
        <v>278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4" t="s">
        <v>256</v>
      </c>
      <c r="B31" s="6" t="s">
        <v>279</v>
      </c>
      <c r="C31" s="7" t="s">
        <v>23</v>
      </c>
      <c r="D31" s="7"/>
      <c r="E31" s="5"/>
      <c r="F31" s="5"/>
      <c r="G31" s="5"/>
      <c r="H31" s="7" t="s">
        <v>143</v>
      </c>
      <c r="I31" s="7">
        <v>9</v>
      </c>
      <c r="J31" s="7">
        <v>12</v>
      </c>
      <c r="K31" s="7"/>
      <c r="L31" s="7"/>
      <c r="M31" s="7" t="s">
        <v>24</v>
      </c>
      <c r="N31" s="5" t="s">
        <v>276</v>
      </c>
      <c r="O31" s="5"/>
    </row>
    <row r="32" spans="1:15" ht="43.35" customHeight="1">
      <c r="A32" s="24" t="s">
        <v>259</v>
      </c>
      <c r="B32" s="6" t="s">
        <v>280</v>
      </c>
      <c r="C32" s="7" t="s">
        <v>23</v>
      </c>
      <c r="D32" s="7"/>
      <c r="E32" s="5"/>
      <c r="F32" s="5"/>
      <c r="G32" s="5"/>
      <c r="H32" s="7" t="s">
        <v>143</v>
      </c>
      <c r="I32" s="7">
        <v>9</v>
      </c>
      <c r="J32" s="7">
        <v>12</v>
      </c>
      <c r="K32" s="7"/>
      <c r="L32" s="7"/>
      <c r="M32" s="7" t="s">
        <v>24</v>
      </c>
      <c r="N32" s="5" t="s">
        <v>276</v>
      </c>
      <c r="O32" s="5"/>
    </row>
    <row r="33" spans="1:15" ht="43.35" customHeight="1">
      <c r="A33" s="24">
        <v>3</v>
      </c>
      <c r="B33" s="63" t="s">
        <v>281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4" t="s">
        <v>263</v>
      </c>
      <c r="B34" s="62" t="s">
        <v>282</v>
      </c>
      <c r="C34" s="7" t="s">
        <v>23</v>
      </c>
      <c r="D34" s="7"/>
      <c r="E34" s="5"/>
      <c r="F34" s="5"/>
      <c r="G34" s="5"/>
      <c r="H34" s="7"/>
      <c r="I34" s="7"/>
      <c r="J34" s="7" t="s">
        <v>250</v>
      </c>
      <c r="K34" s="7"/>
      <c r="L34" s="7"/>
      <c r="M34" s="7" t="s">
        <v>24</v>
      </c>
      <c r="N34" s="5" t="s">
        <v>251</v>
      </c>
      <c r="O34" s="5" t="s">
        <v>252</v>
      </c>
    </row>
    <row r="35" spans="1:15" ht="43.35" customHeight="1">
      <c r="A35" s="24" t="s">
        <v>265</v>
      </c>
      <c r="B35" s="6" t="s">
        <v>283</v>
      </c>
      <c r="C35" s="7" t="s">
        <v>23</v>
      </c>
      <c r="D35" s="7"/>
      <c r="E35" s="5"/>
      <c r="F35" s="5"/>
      <c r="G35" s="5"/>
      <c r="H35" s="7"/>
      <c r="I35" s="7"/>
      <c r="J35" s="7" t="s">
        <v>250</v>
      </c>
      <c r="K35" s="7"/>
      <c r="L35" s="7"/>
      <c r="M35" s="7" t="s">
        <v>24</v>
      </c>
      <c r="N35" s="5" t="s">
        <v>251</v>
      </c>
      <c r="O35" s="5" t="s">
        <v>252</v>
      </c>
    </row>
    <row r="36" spans="1:15" ht="43.35" customHeight="1">
      <c r="A36" s="24">
        <v>4</v>
      </c>
      <c r="B36" s="66" t="s">
        <v>284</v>
      </c>
      <c r="C36" s="7" t="s">
        <v>13</v>
      </c>
      <c r="D36" s="7">
        <v>6</v>
      </c>
      <c r="E36" s="5"/>
      <c r="F36" s="5"/>
      <c r="G36" s="5"/>
      <c r="H36" s="7"/>
      <c r="I36" s="7"/>
      <c r="J36" s="7" t="s">
        <v>250</v>
      </c>
      <c r="K36" s="7"/>
      <c r="L36" s="7"/>
      <c r="M36" s="7" t="s">
        <v>24</v>
      </c>
      <c r="N36" s="5" t="s">
        <v>251</v>
      </c>
      <c r="O36" s="5" t="s">
        <v>252</v>
      </c>
    </row>
    <row r="37" spans="1:15" ht="43.35" customHeight="1">
      <c r="A37" s="24">
        <v>1</v>
      </c>
      <c r="B37" s="68" t="s">
        <v>285</v>
      </c>
      <c r="C37" s="7" t="s">
        <v>13</v>
      </c>
      <c r="D37" s="7">
        <v>6</v>
      </c>
      <c r="E37" s="5"/>
      <c r="F37" s="5" t="s">
        <v>15</v>
      </c>
      <c r="G37" s="5"/>
      <c r="H37" s="7"/>
      <c r="I37" s="7"/>
      <c r="J37" s="7"/>
      <c r="K37" s="7"/>
      <c r="L37" s="7"/>
      <c r="M37" s="7"/>
      <c r="N37" s="5"/>
      <c r="O37" s="70" t="s">
        <v>286</v>
      </c>
    </row>
    <row r="38" spans="1:15" ht="43.35" customHeight="1">
      <c r="A38" s="24" t="s">
        <v>248</v>
      </c>
      <c r="B38" s="6" t="s">
        <v>287</v>
      </c>
      <c r="C38" s="7" t="s">
        <v>23</v>
      </c>
      <c r="D38" s="7"/>
      <c r="E38" s="5"/>
      <c r="F38" s="5" t="s">
        <v>15</v>
      </c>
      <c r="G38" s="5"/>
      <c r="H38" s="7" t="s">
        <v>143</v>
      </c>
      <c r="I38" s="69">
        <v>9</v>
      </c>
      <c r="J38" s="7">
        <v>12</v>
      </c>
      <c r="K38" s="7"/>
      <c r="L38" s="7"/>
      <c r="M38" s="7"/>
      <c r="N38" s="5"/>
      <c r="O38" s="5"/>
    </row>
    <row r="39" spans="1:15" ht="43.35" customHeight="1">
      <c r="A39" s="24" t="s">
        <v>253</v>
      </c>
      <c r="B39" s="6" t="s">
        <v>283</v>
      </c>
      <c r="C39" s="7" t="s">
        <v>23</v>
      </c>
      <c r="D39" s="7"/>
      <c r="E39" s="5"/>
      <c r="F39" s="5" t="s">
        <v>15</v>
      </c>
      <c r="G39" s="5"/>
      <c r="H39" s="7" t="s">
        <v>143</v>
      </c>
      <c r="I39" s="7"/>
      <c r="J39" s="7">
        <v>15</v>
      </c>
      <c r="K39" s="7"/>
      <c r="L39" s="7"/>
      <c r="M39" s="7"/>
      <c r="N39" s="5"/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">
    <cfRule type="expression" dxfId="85" priority="38">
      <formula>$C1="Option"</formula>
    </cfRule>
  </conditionalFormatting>
  <conditionalFormatting sqref="A19:C26">
    <cfRule type="expression" dxfId="84" priority="39">
      <formula>$F19="Fermeture"</formula>
    </cfRule>
    <cfRule type="expression" dxfId="83" priority="40">
      <formula>$F19="Modification"</formula>
    </cfRule>
    <cfRule type="expression" dxfId="82" priority="41">
      <formula>$F19="Création"</formula>
    </cfRule>
  </conditionalFormatting>
  <conditionalFormatting sqref="A1:O9 A10:E10 K10:O11 A11:D11 A12:O12 A13:H13 J13:O16 A14:F14 A15:H15 A16:F16 A17:O18 D19:O26 A27:O27 A35:M35 A34 C34:M34 A38:O999 A36:A37 C37:O37 C36:L36 A33:O33 A31:M32 O31:O32 A30 A28:M29 O28:O29 C30:O30">
    <cfRule type="expression" dxfId="81" priority="57">
      <formula>$F1="Création"</formula>
    </cfRule>
    <cfRule type="expression" dxfId="80" priority="56">
      <formula>$F1="Modification"</formula>
    </cfRule>
  </conditionalFormatting>
  <conditionalFormatting sqref="A1:O9 K10:O11 A12:O12 J13:O16 A17:O18 D19:O26 A27:O27 A10:E10 A11:D11 A13:H13 A14:F14 A15:H15 A16:F16 A35:M35 A34 C34:M34 A38:O999 A36:A37 C37:O37 C36:L36 A33:O33 A31:M32 O31:O32 A30 A28:M29 O28:O29 C30:O30">
    <cfRule type="expression" dxfId="79" priority="55">
      <formula>$F1="Fermeture"</formula>
    </cfRule>
  </conditionalFormatting>
  <conditionalFormatting sqref="D1:E999 G1:N27 G37:N999 G34:M35 G36:L36 G33:N33 G31:M32 G30:N30 G28:M29">
    <cfRule type="expression" dxfId="78" priority="52">
      <formula>$C1="Option"</formula>
    </cfRule>
  </conditionalFormatting>
  <conditionalFormatting sqref="N1:N27 N37:N999 N33 N30">
    <cfRule type="expression" dxfId="77" priority="54">
      <formula>$M1="Porteuse"</formula>
    </cfRule>
  </conditionalFormatting>
  <conditionalFormatting sqref="N34:O35">
    <cfRule type="expression" dxfId="76" priority="36">
      <formula>$F34="Modification"</formula>
    </cfRule>
    <cfRule type="expression" dxfId="75" priority="37">
      <formula>$F34="Création"</formula>
    </cfRule>
  </conditionalFormatting>
  <conditionalFormatting sqref="N34:O35">
    <cfRule type="expression" dxfId="74" priority="35">
      <formula>$F34="Fermeture"</formula>
    </cfRule>
  </conditionalFormatting>
  <conditionalFormatting sqref="N34:N35">
    <cfRule type="expression" dxfId="73" priority="33">
      <formula>$C34="Option"</formula>
    </cfRule>
  </conditionalFormatting>
  <conditionalFormatting sqref="N34:N35">
    <cfRule type="expression" dxfId="72" priority="34">
      <formula>$M34="Porteuse"</formula>
    </cfRule>
  </conditionalFormatting>
  <conditionalFormatting sqref="M36">
    <cfRule type="expression" dxfId="71" priority="31">
      <formula>$F36="Modification"</formula>
    </cfRule>
    <cfRule type="expression" dxfId="70" priority="32">
      <formula>$F36="Création"</formula>
    </cfRule>
  </conditionalFormatting>
  <conditionalFormatting sqref="M36">
    <cfRule type="expression" dxfId="69" priority="30">
      <formula>$F36="Fermeture"</formula>
    </cfRule>
  </conditionalFormatting>
  <conditionalFormatting sqref="M36">
    <cfRule type="expression" dxfId="68" priority="29">
      <formula>$C36="Option"</formula>
    </cfRule>
  </conditionalFormatting>
  <conditionalFormatting sqref="N36:O36">
    <cfRule type="expression" dxfId="67" priority="27">
      <formula>$F36="Modification"</formula>
    </cfRule>
    <cfRule type="expression" dxfId="66" priority="28">
      <formula>$F36="Création"</formula>
    </cfRule>
  </conditionalFormatting>
  <conditionalFormatting sqref="N36:O36">
    <cfRule type="expression" dxfId="65" priority="26">
      <formula>$F36="Fermeture"</formula>
    </cfRule>
  </conditionalFormatting>
  <conditionalFormatting sqref="N36">
    <cfRule type="expression" dxfId="64" priority="24">
      <formula>$C36="Option"</formula>
    </cfRule>
  </conditionalFormatting>
  <conditionalFormatting sqref="N36">
    <cfRule type="expression" dxfId="63" priority="25">
      <formula>$M36="Porteuse"</formula>
    </cfRule>
  </conditionalFormatting>
  <conditionalFormatting sqref="N31">
    <cfRule type="expression" dxfId="62" priority="22">
      <formula>$F31="Modification"</formula>
    </cfRule>
    <cfRule type="expression" dxfId="61" priority="23">
      <formula>$F31="Création"</formula>
    </cfRule>
  </conditionalFormatting>
  <conditionalFormatting sqref="N31">
    <cfRule type="expression" dxfId="60" priority="21">
      <formula>$F31="Fermeture"</formula>
    </cfRule>
  </conditionalFormatting>
  <conditionalFormatting sqref="N31">
    <cfRule type="expression" dxfId="59" priority="19">
      <formula>$C31="Option"</formula>
    </cfRule>
  </conditionalFormatting>
  <conditionalFormatting sqref="N31">
    <cfRule type="expression" dxfId="58" priority="20">
      <formula>$M31="Porteuse"</formula>
    </cfRule>
  </conditionalFormatting>
  <conditionalFormatting sqref="N32">
    <cfRule type="expression" dxfId="57" priority="17">
      <formula>$F32="Modification"</formula>
    </cfRule>
    <cfRule type="expression" dxfId="56" priority="18">
      <formula>$F32="Création"</formula>
    </cfRule>
  </conditionalFormatting>
  <conditionalFormatting sqref="N32">
    <cfRule type="expression" dxfId="55" priority="16">
      <formula>$F32="Fermeture"</formula>
    </cfRule>
  </conditionalFormatting>
  <conditionalFormatting sqref="N32">
    <cfRule type="expression" dxfId="54" priority="14">
      <formula>$C32="Option"</formula>
    </cfRule>
  </conditionalFormatting>
  <conditionalFormatting sqref="N32">
    <cfRule type="expression" dxfId="53" priority="15">
      <formula>$M32="Porteuse"</formula>
    </cfRule>
  </conditionalFormatting>
  <conditionalFormatting sqref="N28">
    <cfRule type="expression" dxfId="52" priority="12">
      <formula>$F28="Modification"</formula>
    </cfRule>
    <cfRule type="expression" dxfId="51" priority="13">
      <formula>$F28="Création"</formula>
    </cfRule>
  </conditionalFormatting>
  <conditionalFormatting sqref="N28">
    <cfRule type="expression" dxfId="50" priority="11">
      <formula>$F28="Fermeture"</formula>
    </cfRule>
  </conditionalFormatting>
  <conditionalFormatting sqref="N28">
    <cfRule type="expression" dxfId="49" priority="9">
      <formula>$C28="Option"</formula>
    </cfRule>
  </conditionalFormatting>
  <conditionalFormatting sqref="N28">
    <cfRule type="expression" dxfId="48" priority="10">
      <formula>$M28="Porteuse"</formula>
    </cfRule>
  </conditionalFormatting>
  <conditionalFormatting sqref="N29">
    <cfRule type="expression" dxfId="47" priority="7">
      <formula>$F29="Modification"</formula>
    </cfRule>
    <cfRule type="expression" dxfId="46" priority="8">
      <formula>$F29="Création"</formula>
    </cfRule>
  </conditionalFormatting>
  <conditionalFormatting sqref="N29">
    <cfRule type="expression" dxfId="45" priority="6">
      <formula>$F29="Fermeture"</formula>
    </cfRule>
  </conditionalFormatting>
  <conditionalFormatting sqref="N29">
    <cfRule type="expression" dxfId="44" priority="4">
      <formula>$C29="Option"</formula>
    </cfRule>
  </conditionalFormatting>
  <conditionalFormatting sqref="N29">
    <cfRule type="expression" dxfId="43" priority="5">
      <formula>$M29="Porteuse"</formula>
    </cfRule>
  </conditionalFormatting>
  <conditionalFormatting sqref="B30">
    <cfRule type="expression" dxfId="42" priority="2">
      <formula>$F30="Modification"</formula>
    </cfRule>
    <cfRule type="expression" dxfId="41" priority="3">
      <formula>$F30="Création"</formula>
    </cfRule>
  </conditionalFormatting>
  <conditionalFormatting sqref="B30">
    <cfRule type="expression" dxfId="40" priority="1">
      <formula>$F30="Fermeture"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zoomScale="86" zoomScaleNormal="86" workbookViewId="0">
      <pane ySplit="18" topLeftCell="A28" activePane="bottomLeft" state="frozen"/>
      <selection pane="bottomLeft" activeCell="A34" sqref="A34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121"/>
      <c r="B1" s="121"/>
      <c r="C1" s="121"/>
      <c r="D1" s="121"/>
      <c r="E1" s="121"/>
      <c r="F1" s="121"/>
      <c r="G1" s="121"/>
      <c r="H1" s="121"/>
      <c r="I1" s="121"/>
      <c r="J1" s="37"/>
    </row>
    <row r="2" spans="1:19">
      <c r="A2" s="121"/>
      <c r="B2" s="121"/>
      <c r="C2" s="121"/>
      <c r="D2" s="121"/>
      <c r="E2" s="121"/>
      <c r="F2" s="121"/>
      <c r="G2" s="121"/>
      <c r="H2" s="121"/>
      <c r="I2" s="121"/>
      <c r="J2" s="37"/>
    </row>
    <row r="3" spans="1:19">
      <c r="A3" s="121"/>
      <c r="B3" s="121"/>
      <c r="C3" s="121"/>
      <c r="D3" s="121"/>
      <c r="E3" s="121"/>
      <c r="F3" s="121"/>
      <c r="G3" s="121"/>
      <c r="H3" s="121"/>
      <c r="I3" s="121"/>
      <c r="J3" s="37"/>
    </row>
    <row r="4" spans="1:19">
      <c r="A4" s="121"/>
      <c r="B4" s="121"/>
      <c r="C4" s="121"/>
      <c r="D4" s="121"/>
      <c r="E4" s="121"/>
      <c r="F4" s="121"/>
      <c r="G4" s="121"/>
      <c r="H4" s="121"/>
      <c r="I4" s="121"/>
      <c r="J4" s="37"/>
    </row>
    <row r="5" spans="1:19">
      <c r="A5" s="121"/>
      <c r="B5" s="121"/>
      <c r="C5" s="121"/>
      <c r="D5" s="121"/>
      <c r="E5" s="121"/>
      <c r="F5" s="121"/>
      <c r="G5" s="121"/>
      <c r="H5" s="121"/>
      <c r="I5" s="121"/>
      <c r="J5" s="37"/>
    </row>
    <row r="6" spans="1:19">
      <c r="A6" s="121"/>
      <c r="B6" s="121"/>
      <c r="C6" s="121"/>
      <c r="D6" s="121"/>
      <c r="E6" s="121"/>
      <c r="F6" s="121"/>
      <c r="G6" s="121"/>
      <c r="H6" s="121"/>
      <c r="I6" s="121"/>
      <c r="J6" s="37"/>
    </row>
    <row r="7" spans="1:19" ht="14.45" customHeight="1">
      <c r="A7" s="126" t="s">
        <v>217</v>
      </c>
      <c r="B7" s="120" t="str">
        <f>'Fiche Générale'!B3</f>
        <v>Portail_LLAC</v>
      </c>
      <c r="C7" s="100" t="s">
        <v>288</v>
      </c>
      <c r="D7" s="100"/>
      <c r="E7" s="129" t="str">
        <f>'Fiche Générale'!B4</f>
        <v>Arts du Spectacle</v>
      </c>
      <c r="F7" s="130"/>
      <c r="G7" s="100" t="s">
        <v>289</v>
      </c>
      <c r="H7" s="120">
        <f>'Fiche Générale'!B5</f>
        <v>0</v>
      </c>
      <c r="I7" s="120"/>
      <c r="J7" s="38"/>
      <c r="K7" s="21"/>
    </row>
    <row r="8" spans="1:19" ht="14.45" customHeight="1">
      <c r="A8" s="127"/>
      <c r="B8" s="120"/>
      <c r="C8" s="100"/>
      <c r="D8" s="100"/>
      <c r="E8" s="129"/>
      <c r="F8" s="130"/>
      <c r="G8" s="100"/>
      <c r="H8" s="120"/>
      <c r="I8" s="120"/>
      <c r="J8" s="38"/>
      <c r="K8" s="21"/>
    </row>
    <row r="9" spans="1:19" ht="14.45" customHeight="1">
      <c r="A9" s="127"/>
      <c r="B9" s="120"/>
      <c r="C9" s="100"/>
      <c r="D9" s="100"/>
      <c r="E9" s="129"/>
      <c r="F9" s="130"/>
      <c r="G9" s="100"/>
      <c r="H9" s="120"/>
      <c r="I9" s="120"/>
      <c r="J9" s="38"/>
      <c r="K9" s="21"/>
    </row>
    <row r="10" spans="1:19" ht="14.45" customHeight="1">
      <c r="A10" s="127"/>
      <c r="B10" s="120"/>
      <c r="C10" s="101" t="s">
        <v>220</v>
      </c>
      <c r="D10" s="101"/>
      <c r="E10" s="108" t="str">
        <f>'Fiche Générale'!B9</f>
        <v>Parcours "Etudes théâtrales - convention CRR"</v>
      </c>
      <c r="F10" s="109"/>
      <c r="G10" s="109"/>
      <c r="H10" s="109"/>
      <c r="I10" s="110"/>
      <c r="J10" s="39"/>
      <c r="K10" s="21"/>
    </row>
    <row r="11" spans="1:19" ht="14.45" customHeight="1">
      <c r="A11" s="128"/>
      <c r="B11" s="120"/>
      <c r="C11" s="101"/>
      <c r="D11" s="101"/>
      <c r="E11" s="111"/>
      <c r="F11" s="112"/>
      <c r="G11" s="112"/>
      <c r="H11" s="112"/>
      <c r="I11" s="113"/>
      <c r="J11" s="39"/>
      <c r="K11" s="21"/>
    </row>
    <row r="12" spans="1:19">
      <c r="C12" s="16"/>
      <c r="I12" s="35"/>
      <c r="J12" s="35"/>
      <c r="M12" s="116" t="s">
        <v>290</v>
      </c>
      <c r="N12" s="117"/>
      <c r="O12" s="131"/>
      <c r="P12" s="116" t="s">
        <v>291</v>
      </c>
      <c r="Q12" s="117"/>
      <c r="R12" s="117"/>
      <c r="S12" s="131"/>
    </row>
    <row r="13" spans="1:19">
      <c r="A13" s="133" t="s">
        <v>221</v>
      </c>
      <c r="B13" s="124" t="str">
        <f>'S5 Maquette'!B13:B14</f>
        <v>3 ème Année de Licence</v>
      </c>
      <c r="C13" s="124"/>
      <c r="D13" s="133" t="s">
        <v>292</v>
      </c>
      <c r="E13" s="124">
        <f>'S5 Maquette'!E13:F14</f>
        <v>0</v>
      </c>
      <c r="F13" s="124"/>
      <c r="G13" s="124"/>
      <c r="I13" s="35"/>
      <c r="J13" s="35"/>
      <c r="M13" s="118"/>
      <c r="N13" s="119"/>
      <c r="O13" s="132"/>
      <c r="P13" s="118"/>
      <c r="Q13" s="119"/>
      <c r="R13" s="119"/>
      <c r="S13" s="132"/>
    </row>
    <row r="14" spans="1:19">
      <c r="A14" s="134"/>
      <c r="B14" s="124"/>
      <c r="C14" s="124"/>
      <c r="D14" s="134"/>
      <c r="E14" s="124"/>
      <c r="F14" s="124"/>
      <c r="G14" s="124"/>
      <c r="I14" s="35"/>
      <c r="J14" s="35"/>
      <c r="M14" s="99" t="s">
        <v>293</v>
      </c>
      <c r="N14" s="116" t="s">
        <v>294</v>
      </c>
      <c r="O14" s="131"/>
      <c r="P14" s="121"/>
      <c r="Q14" s="137"/>
      <c r="R14" s="140"/>
      <c r="S14" s="133"/>
    </row>
    <row r="15" spans="1:19">
      <c r="A15" s="133" t="s">
        <v>295</v>
      </c>
      <c r="B15" s="142" t="str">
        <f>'S5 Maquette'!B15:B16</f>
        <v>Semestre 5</v>
      </c>
      <c r="C15" s="122"/>
      <c r="D15" s="133" t="s">
        <v>296</v>
      </c>
      <c r="E15" s="124">
        <f>'S5 Maquette'!E15:F16</f>
        <v>0</v>
      </c>
      <c r="F15" s="124"/>
      <c r="G15" s="124"/>
      <c r="I15" s="35"/>
      <c r="J15" s="35"/>
      <c r="M15" s="99"/>
      <c r="N15" s="135"/>
      <c r="O15" s="136"/>
      <c r="P15" s="121"/>
      <c r="Q15" s="138"/>
      <c r="R15" s="140"/>
      <c r="S15" s="141"/>
    </row>
    <row r="16" spans="1:19">
      <c r="A16" s="134"/>
      <c r="B16" s="143"/>
      <c r="C16" s="123"/>
      <c r="D16" s="134"/>
      <c r="E16" s="124"/>
      <c r="F16" s="124"/>
      <c r="G16" s="124"/>
      <c r="I16" s="35"/>
      <c r="J16" s="35"/>
      <c r="M16" s="99"/>
      <c r="N16" s="135"/>
      <c r="O16" s="136"/>
      <c r="P16" s="121"/>
      <c r="Q16" s="138"/>
      <c r="R16" s="140"/>
      <c r="S16" s="141"/>
    </row>
    <row r="17" spans="1:20">
      <c r="L17" s="17"/>
      <c r="M17" s="99"/>
      <c r="N17" s="118"/>
      <c r="O17" s="132"/>
      <c r="P17" s="121"/>
      <c r="Q17" s="139"/>
      <c r="R17" s="140"/>
      <c r="S17" s="134"/>
    </row>
    <row r="18" spans="1:20" ht="59.45" customHeight="1">
      <c r="A18" s="3" t="s">
        <v>297</v>
      </c>
      <c r="B18" s="36" t="s">
        <v>298</v>
      </c>
      <c r="C18" s="3" t="s">
        <v>5</v>
      </c>
      <c r="D18" s="3" t="s">
        <v>299</v>
      </c>
      <c r="E18" s="3" t="s">
        <v>300</v>
      </c>
      <c r="F18" s="3" t="s">
        <v>301</v>
      </c>
      <c r="G18" s="3" t="s">
        <v>302</v>
      </c>
      <c r="H18" s="3" t="s">
        <v>303</v>
      </c>
      <c r="I18" s="3" t="s">
        <v>304</v>
      </c>
      <c r="J18" s="3" t="s">
        <v>305</v>
      </c>
      <c r="K18" s="3" t="s">
        <v>306</v>
      </c>
      <c r="L18" s="3" t="s">
        <v>307</v>
      </c>
      <c r="M18" s="3" t="s">
        <v>308</v>
      </c>
      <c r="N18" s="3" t="s">
        <v>298</v>
      </c>
      <c r="O18" s="3" t="s">
        <v>309</v>
      </c>
      <c r="P18" s="3" t="s">
        <v>310</v>
      </c>
      <c r="Q18" s="3" t="s">
        <v>298</v>
      </c>
      <c r="R18" s="3" t="s">
        <v>309</v>
      </c>
      <c r="S18" s="4" t="s">
        <v>311</v>
      </c>
      <c r="T18" s="4" t="s">
        <v>312</v>
      </c>
    </row>
    <row r="19" spans="1:20" ht="30.6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'S5 Maquette'!B27</f>
        <v>Pratique théâtrale</v>
      </c>
      <c r="B27" s="43" t="str">
        <f>'S5 Maquette'!C27</f>
        <v>UE</v>
      </c>
      <c r="C27" s="42">
        <f>'S5 Maquette'!F27</f>
        <v>0</v>
      </c>
      <c r="D27" s="7"/>
      <c r="E27" s="7" t="s">
        <v>313</v>
      </c>
      <c r="F27" s="7" t="s">
        <v>313</v>
      </c>
      <c r="G27" s="40" t="s">
        <v>313</v>
      </c>
      <c r="H27" s="40" t="s">
        <v>313</v>
      </c>
      <c r="I27" s="40" t="s">
        <v>314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6" customHeight="1">
      <c r="A28" s="43" t="str">
        <f>'S5 Maquette'!B28</f>
        <v>Interprétation</v>
      </c>
      <c r="B28" s="43" t="str">
        <f>'S5 Maquette'!C28</f>
        <v>ECUE</v>
      </c>
      <c r="C28" s="42">
        <f>'S5 Maquette'!F28</f>
        <v>0</v>
      </c>
      <c r="D28" s="7">
        <v>1</v>
      </c>
      <c r="E28" s="7" t="s">
        <v>313</v>
      </c>
      <c r="F28" s="7" t="s">
        <v>313</v>
      </c>
      <c r="G28" s="40" t="s">
        <v>313</v>
      </c>
      <c r="H28" s="40" t="s">
        <v>313</v>
      </c>
      <c r="I28" s="40" t="s">
        <v>313</v>
      </c>
      <c r="J28" s="40">
        <v>6</v>
      </c>
      <c r="K28" s="40" t="s">
        <v>10</v>
      </c>
      <c r="L28" s="40"/>
      <c r="M28" s="40">
        <v>2</v>
      </c>
      <c r="N28" s="40"/>
      <c r="O28" s="40"/>
      <c r="P28" s="40" t="s">
        <v>315</v>
      </c>
      <c r="Q28" s="40"/>
      <c r="R28" s="40"/>
      <c r="S28" s="40" t="s">
        <v>316</v>
      </c>
      <c r="T28" s="8" t="s">
        <v>317</v>
      </c>
    </row>
    <row r="29" spans="1:20" ht="30.6" customHeight="1">
      <c r="A29" s="43" t="str">
        <f>'S5 Maquette'!B29</f>
        <v>Technique corporelle</v>
      </c>
      <c r="B29" s="43" t="str">
        <f>'S5 Maquette'!C29</f>
        <v>ECUE</v>
      </c>
      <c r="C29" s="42">
        <f>'S5 Maquette'!F29</f>
        <v>0</v>
      </c>
      <c r="D29" s="7">
        <v>1</v>
      </c>
      <c r="E29" s="7" t="s">
        <v>313</v>
      </c>
      <c r="F29" s="7" t="s">
        <v>313</v>
      </c>
      <c r="G29" s="40" t="s">
        <v>313</v>
      </c>
      <c r="H29" s="40" t="s">
        <v>313</v>
      </c>
      <c r="I29" s="40" t="s">
        <v>313</v>
      </c>
      <c r="J29" s="40">
        <v>6</v>
      </c>
      <c r="K29" s="40" t="s">
        <v>10</v>
      </c>
      <c r="L29" s="40"/>
      <c r="M29" s="40">
        <v>2</v>
      </c>
      <c r="N29" s="40"/>
      <c r="O29" s="40"/>
      <c r="P29" s="40" t="s">
        <v>315</v>
      </c>
      <c r="Q29" s="40"/>
      <c r="R29" s="40"/>
      <c r="S29" s="40" t="s">
        <v>316</v>
      </c>
      <c r="T29" s="8" t="s">
        <v>317</v>
      </c>
    </row>
    <row r="30" spans="1:20" ht="30.6" customHeight="1">
      <c r="A30" s="43" t="str">
        <f>'S5 Maquette'!B30</f>
        <v>Théâtres modernes et contemporains 1</v>
      </c>
      <c r="B30" s="43" t="str">
        <f>'S5 Maquette'!C30</f>
        <v>UE</v>
      </c>
      <c r="C30" s="42">
        <f>'S5 Maquette'!F30</f>
        <v>0</v>
      </c>
      <c r="D30" s="7"/>
      <c r="E30" s="7" t="s">
        <v>313</v>
      </c>
      <c r="F30" s="7" t="s">
        <v>313</v>
      </c>
      <c r="G30" s="40" t="s">
        <v>313</v>
      </c>
      <c r="H30" s="40" t="s">
        <v>313</v>
      </c>
      <c r="I30" s="40" t="s">
        <v>314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6" customHeight="1">
      <c r="A31" s="43" t="str">
        <f>'S5 Maquette'!B31</f>
        <v>Histoire des formes théâtrales 1</v>
      </c>
      <c r="B31" s="43" t="str">
        <f>'S5 Maquette'!C31</f>
        <v>ECUE</v>
      </c>
      <c r="C31" s="42">
        <f>'S5 Maquette'!F31</f>
        <v>0</v>
      </c>
      <c r="D31" s="7">
        <v>1</v>
      </c>
      <c r="E31" s="7" t="s">
        <v>313</v>
      </c>
      <c r="F31" s="7" t="s">
        <v>313</v>
      </c>
      <c r="G31" s="40" t="s">
        <v>313</v>
      </c>
      <c r="H31" s="40" t="s">
        <v>313</v>
      </c>
      <c r="I31" s="40" t="s">
        <v>313</v>
      </c>
      <c r="J31" s="40">
        <v>6</v>
      </c>
      <c r="K31" s="40" t="s">
        <v>10</v>
      </c>
      <c r="L31" s="40"/>
      <c r="M31" s="40">
        <v>2</v>
      </c>
      <c r="N31" s="40"/>
      <c r="O31" s="40"/>
      <c r="P31" s="40" t="s">
        <v>315</v>
      </c>
      <c r="Q31" s="40"/>
      <c r="R31" s="40"/>
      <c r="S31" s="40" t="s">
        <v>316</v>
      </c>
      <c r="T31" s="8" t="s">
        <v>317</v>
      </c>
    </row>
    <row r="32" spans="1:20" ht="30.6" customHeight="1">
      <c r="A32" s="43" t="str">
        <f>'S5 Maquette'!B32</f>
        <v>Esthétiques théâtrales</v>
      </c>
      <c r="B32" s="43" t="str">
        <f>'S5 Maquette'!C32</f>
        <v>ECUE</v>
      </c>
      <c r="C32" s="42">
        <f>'S5 Maquette'!F32</f>
        <v>0</v>
      </c>
      <c r="D32" s="7">
        <v>1</v>
      </c>
      <c r="E32" s="7" t="s">
        <v>313</v>
      </c>
      <c r="F32" s="7" t="s">
        <v>313</v>
      </c>
      <c r="G32" s="40" t="s">
        <v>313</v>
      </c>
      <c r="H32" s="40" t="s">
        <v>313</v>
      </c>
      <c r="I32" s="40" t="s">
        <v>313</v>
      </c>
      <c r="J32" s="40">
        <v>6</v>
      </c>
      <c r="K32" s="40" t="s">
        <v>10</v>
      </c>
      <c r="L32" s="40"/>
      <c r="M32" s="40">
        <v>2</v>
      </c>
      <c r="N32" s="40"/>
      <c r="O32" s="40"/>
      <c r="P32" s="40" t="s">
        <v>315</v>
      </c>
      <c r="Q32" s="40"/>
      <c r="R32" s="40"/>
      <c r="S32" s="40" t="s">
        <v>316</v>
      </c>
      <c r="T32" s="8" t="s">
        <v>317</v>
      </c>
    </row>
    <row r="33" spans="1:20" ht="30.6" customHeight="1">
      <c r="A33" s="43" t="str">
        <f>'S5 Maquette'!B33</f>
        <v>Théories des arts performatifs 1</v>
      </c>
      <c r="B33" s="43" t="str">
        <f>'S5 Maquette'!C33</f>
        <v>UE</v>
      </c>
      <c r="C33" s="42">
        <f>'S5 Maquette'!F33</f>
        <v>0</v>
      </c>
      <c r="D33" s="7"/>
      <c r="E33" s="7" t="s">
        <v>313</v>
      </c>
      <c r="F33" s="7" t="s">
        <v>313</v>
      </c>
      <c r="G33" s="40" t="s">
        <v>313</v>
      </c>
      <c r="H33" s="40" t="s">
        <v>313</v>
      </c>
      <c r="I33" s="40" t="s">
        <v>314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" customHeight="1">
      <c r="A34" s="43" t="str">
        <f>'S5 Maquette'!B34</f>
        <v>Théories et pratiques du jeu d'acteur → Changement d'intitulé pour Théories et pratiques  théâtrales (jeu d'acteur, mise en scène, pratiques scéniques)</v>
      </c>
      <c r="B34" s="43" t="str">
        <f>'S5 Maquette'!C34</f>
        <v>ECUE</v>
      </c>
      <c r="C34" s="42" t="str">
        <f>'S5 Maquette'!F34</f>
        <v>Modification</v>
      </c>
      <c r="D34" s="7">
        <v>1</v>
      </c>
      <c r="E34" s="7" t="s">
        <v>313</v>
      </c>
      <c r="F34" s="7" t="s">
        <v>313</v>
      </c>
      <c r="G34" s="40" t="s">
        <v>313</v>
      </c>
      <c r="H34" s="40" t="s">
        <v>313</v>
      </c>
      <c r="I34" s="40" t="s">
        <v>313</v>
      </c>
      <c r="J34" s="40">
        <v>6</v>
      </c>
      <c r="K34" s="40" t="s">
        <v>10</v>
      </c>
      <c r="L34" s="40"/>
      <c r="M34" s="40">
        <v>2</v>
      </c>
      <c r="N34" s="40"/>
      <c r="O34" s="40"/>
      <c r="P34" s="40" t="s">
        <v>315</v>
      </c>
      <c r="Q34" s="40"/>
      <c r="R34" s="40"/>
      <c r="S34" s="40" t="s">
        <v>316</v>
      </c>
      <c r="T34" s="8" t="s">
        <v>317</v>
      </c>
    </row>
    <row r="35" spans="1:20" ht="30.6" customHeight="1">
      <c r="A35" s="43" t="str">
        <f>'S5 Maquette'!B35</f>
        <v>Autres formes performatives → Changement d'intitulé pour Formes performatives</v>
      </c>
      <c r="B35" s="43" t="str">
        <f>'S5 Maquette'!C35</f>
        <v>ECUE</v>
      </c>
      <c r="C35" s="42" t="str">
        <f>'S5 Maquette'!F35</f>
        <v>Modification</v>
      </c>
      <c r="D35" s="7">
        <v>1</v>
      </c>
      <c r="E35" s="7" t="s">
        <v>313</v>
      </c>
      <c r="F35" s="7" t="s">
        <v>313</v>
      </c>
      <c r="G35" s="40" t="s">
        <v>313</v>
      </c>
      <c r="H35" s="40" t="s">
        <v>313</v>
      </c>
      <c r="I35" s="40" t="s">
        <v>313</v>
      </c>
      <c r="J35" s="40">
        <v>6</v>
      </c>
      <c r="K35" s="40" t="s">
        <v>10</v>
      </c>
      <c r="L35" s="40"/>
      <c r="M35" s="40">
        <v>2</v>
      </c>
      <c r="N35" s="40"/>
      <c r="O35" s="40"/>
      <c r="P35" s="40" t="s">
        <v>315</v>
      </c>
      <c r="Q35" s="40"/>
      <c r="R35" s="40"/>
      <c r="S35" s="40" t="s">
        <v>316</v>
      </c>
      <c r="T35" s="8" t="s">
        <v>317</v>
      </c>
    </row>
    <row r="36" spans="1:20" ht="30.6" customHeight="1">
      <c r="A36" s="43" t="str">
        <f>'S5 Maquette'!B36</f>
        <v>Atelier de Mise en scène 1</v>
      </c>
      <c r="B36" s="43" t="str">
        <f>'S5 Maquette'!C36</f>
        <v>UE</v>
      </c>
      <c r="C36" s="42">
        <f>'S5 Maquette'!F36</f>
        <v>0</v>
      </c>
      <c r="D36" s="7"/>
      <c r="E36" s="7" t="s">
        <v>313</v>
      </c>
      <c r="F36" s="7" t="s">
        <v>313</v>
      </c>
      <c r="G36" s="40" t="s">
        <v>313</v>
      </c>
      <c r="H36" s="40" t="s">
        <v>313</v>
      </c>
      <c r="I36" s="40" t="s">
        <v>314</v>
      </c>
      <c r="J36" s="40"/>
      <c r="K36" s="40" t="s">
        <v>10</v>
      </c>
      <c r="L36" s="40"/>
      <c r="M36" s="40">
        <v>2</v>
      </c>
      <c r="N36" s="40"/>
      <c r="O36" s="40"/>
      <c r="P36" s="40" t="s">
        <v>315</v>
      </c>
      <c r="Q36" s="40"/>
      <c r="R36" s="40"/>
      <c r="S36" s="40" t="s">
        <v>316</v>
      </c>
      <c r="T36" s="8" t="s">
        <v>317</v>
      </c>
    </row>
    <row r="37" spans="1:20" ht="30.6" customHeight="1">
      <c r="A37" s="43">
        <f>'S5 Maquette'!B37</f>
        <v>0</v>
      </c>
      <c r="B37" s="43">
        <f>'S5 Maquette'!C37</f>
        <v>0</v>
      </c>
      <c r="C37" s="42">
        <f>'S5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8"/>
    </row>
    <row r="38" spans="1:20" ht="30.6" customHeight="1">
      <c r="A38" s="43">
        <f>'S5 Maquette'!B38</f>
        <v>0</v>
      </c>
      <c r="B38" s="43">
        <f>'S5 Maquette'!C38</f>
        <v>0</v>
      </c>
      <c r="C38" s="42">
        <f>'S5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39" priority="11">
      <formula>$C1="OPTION"</formula>
    </cfRule>
    <cfRule type="expression" dxfId="38" priority="10">
      <formula>$C1="BLOC"</formula>
    </cfRule>
    <cfRule type="expression" dxfId="37" priority="9">
      <formula>$C1="Parcours Pédagogique"</formula>
    </cfRule>
  </conditionalFormatting>
  <conditionalFormatting sqref="B1:S9 B10:E10 J10:S11 B11:D11 B12:M12 P12 B13:L13 B14:N14 P14:S17 B15:M17 B301:S999">
    <cfRule type="expression" dxfId="36" priority="17">
      <formula>$D1="Fermeture"</formula>
    </cfRule>
    <cfRule type="expression" dxfId="35" priority="16">
      <formula>$D1="Création"</formula>
    </cfRule>
    <cfRule type="expression" dxfId="34" priority="15">
      <formula>$D1="Modification"</formula>
    </cfRule>
  </conditionalFormatting>
  <conditionalFormatting sqref="C1:S999">
    <cfRule type="expression" dxfId="33" priority="1">
      <formula>$B1="Option"</formula>
    </cfRule>
  </conditionalFormatting>
  <conditionalFormatting sqref="J1:J999">
    <cfRule type="expression" dxfId="32" priority="7">
      <formula>$I1="NON"</formula>
    </cfRule>
  </conditionalFormatting>
  <conditionalFormatting sqref="L1:L999">
    <cfRule type="expression" dxfId="31" priority="3">
      <formula>$K1="CT (Contrôle terminal)"</formula>
    </cfRule>
    <cfRule type="expression" dxfId="30" priority="2">
      <formula>$K1="CCI (CC Intégral)"</formula>
    </cfRule>
  </conditionalFormatting>
  <conditionalFormatting sqref="L18:L300">
    <cfRule type="expression" dxfId="29" priority="13">
      <formula>$K1="CCI (CC Intégral)"</formula>
    </cfRule>
  </conditionalFormatting>
  <conditionalFormatting sqref="M1:M999">
    <cfRule type="expression" dxfId="28" priority="8">
      <formula>$K1="CT (Contrôle terminal)"</formula>
    </cfRule>
  </conditionalFormatting>
  <conditionalFormatting sqref="M18 L18:L300">
    <cfRule type="expression" dxfId="27" priority="12">
      <formula>$K1="CT (Contrôle terminal)"</formula>
    </cfRule>
  </conditionalFormatting>
  <conditionalFormatting sqref="N1:O999">
    <cfRule type="expression" dxfId="26" priority="6">
      <formula>$K1="CCI (CC Intégral)"</formula>
    </cfRule>
  </conditionalFormatting>
  <conditionalFormatting sqref="Q1:R999">
    <cfRule type="expression" dxfId="25" priority="4">
      <formula>$P1="Autres"</formula>
    </cfRule>
  </conditionalFormatting>
  <conditionalFormatting sqref="T18 S1:S999">
    <cfRule type="expression" dxfId="24" priority="5">
      <formula>$P1="CT (Contrôle terminal)"</formula>
    </cfRule>
  </conditionalFormatting>
  <conditionalFormatting sqref="T16 A16:S298">
    <cfRule type="expression" dxfId="23" priority="14">
      <formula>$C16="Modification MCC"</formula>
    </cfRule>
  </conditionalFormatting>
  <conditionalFormatting sqref="T18 A18:S300">
    <cfRule type="expression" dxfId="22" priority="18">
      <formula>$C18="Modification"</formula>
    </cfRule>
    <cfRule type="expression" dxfId="21" priority="19">
      <formula>$C18="Création"</formula>
    </cfRule>
    <cfRule type="expression" dxfId="20" priority="20">
      <formula>$C18="Fermeture"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topLeftCell="A23" zoomScale="113" zoomScaleNormal="113" workbookViewId="0">
      <selection activeCell="F36" sqref="F36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>
      <c r="A1" s="121"/>
      <c r="B1" s="121"/>
      <c r="C1" s="121"/>
      <c r="D1" s="121"/>
      <c r="E1" s="121"/>
      <c r="F1" s="121"/>
      <c r="G1" s="121"/>
      <c r="H1" s="121"/>
      <c r="I1" s="121"/>
      <c r="J1" s="37"/>
    </row>
    <row r="2" spans="1:19">
      <c r="A2" s="121"/>
      <c r="B2" s="121"/>
      <c r="C2" s="121"/>
      <c r="D2" s="121"/>
      <c r="E2" s="121"/>
      <c r="F2" s="121"/>
      <c r="G2" s="121"/>
      <c r="H2" s="121"/>
      <c r="I2" s="121"/>
      <c r="J2" s="37"/>
    </row>
    <row r="3" spans="1:19">
      <c r="A3" s="121"/>
      <c r="B3" s="121"/>
      <c r="C3" s="121"/>
      <c r="D3" s="121"/>
      <c r="E3" s="121"/>
      <c r="F3" s="121"/>
      <c r="G3" s="121"/>
      <c r="H3" s="121"/>
      <c r="I3" s="121"/>
      <c r="J3" s="37"/>
    </row>
    <row r="4" spans="1:19">
      <c r="A4" s="121"/>
      <c r="B4" s="121"/>
      <c r="C4" s="121"/>
      <c r="D4" s="121"/>
      <c r="E4" s="121"/>
      <c r="F4" s="121"/>
      <c r="G4" s="121"/>
      <c r="H4" s="121"/>
      <c r="I4" s="121"/>
      <c r="J4" s="37"/>
    </row>
    <row r="5" spans="1:19">
      <c r="A5" s="121"/>
      <c r="B5" s="121"/>
      <c r="C5" s="121"/>
      <c r="D5" s="121"/>
      <c r="E5" s="121"/>
      <c r="F5" s="121"/>
      <c r="G5" s="121"/>
      <c r="H5" s="121"/>
      <c r="I5" s="121"/>
      <c r="J5" s="37"/>
    </row>
    <row r="6" spans="1:19">
      <c r="A6" s="121"/>
      <c r="B6" s="121"/>
      <c r="C6" s="121"/>
      <c r="D6" s="121"/>
      <c r="E6" s="121"/>
      <c r="F6" s="121"/>
      <c r="G6" s="121"/>
      <c r="H6" s="121"/>
      <c r="I6" s="121"/>
      <c r="J6" s="37"/>
    </row>
    <row r="7" spans="1:19" ht="14.45" customHeight="1">
      <c r="A7" s="126" t="s">
        <v>217</v>
      </c>
      <c r="B7" s="120" t="str">
        <f>'Fiche Générale'!B3</f>
        <v>Portail_LLAC</v>
      </c>
      <c r="C7" s="100" t="s">
        <v>288</v>
      </c>
      <c r="D7" s="100"/>
      <c r="E7" s="129" t="str">
        <f>'Fiche Générale'!B4</f>
        <v>Arts du Spectacle</v>
      </c>
      <c r="F7" s="130"/>
      <c r="G7" s="100" t="s">
        <v>289</v>
      </c>
      <c r="H7" s="120">
        <f>'Fiche Générale'!B5</f>
        <v>0</v>
      </c>
      <c r="I7" s="120"/>
      <c r="J7" s="38"/>
      <c r="K7" s="21"/>
    </row>
    <row r="8" spans="1:19" ht="14.45" customHeight="1">
      <c r="A8" s="127"/>
      <c r="B8" s="120"/>
      <c r="C8" s="100"/>
      <c r="D8" s="100"/>
      <c r="E8" s="129"/>
      <c r="F8" s="130"/>
      <c r="G8" s="100"/>
      <c r="H8" s="120"/>
      <c r="I8" s="120"/>
      <c r="J8" s="38"/>
      <c r="K8" s="21"/>
    </row>
    <row r="9" spans="1:19" ht="14.45" customHeight="1">
      <c r="A9" s="127"/>
      <c r="B9" s="120"/>
      <c r="C9" s="100"/>
      <c r="D9" s="100"/>
      <c r="E9" s="129"/>
      <c r="F9" s="130"/>
      <c r="G9" s="100"/>
      <c r="H9" s="120"/>
      <c r="I9" s="120"/>
      <c r="J9" s="38"/>
      <c r="K9" s="21"/>
    </row>
    <row r="10" spans="1:19" ht="14.45" customHeight="1">
      <c r="A10" s="127"/>
      <c r="B10" s="120"/>
      <c r="C10" s="101" t="s">
        <v>220</v>
      </c>
      <c r="D10" s="101"/>
      <c r="E10" s="108" t="str">
        <f>'Fiche Générale'!B9</f>
        <v>Parcours "Etudes théâtrales - convention CRR"</v>
      </c>
      <c r="F10" s="109"/>
      <c r="G10" s="109"/>
      <c r="H10" s="109"/>
      <c r="I10" s="110"/>
      <c r="J10" s="39"/>
      <c r="K10" s="21"/>
    </row>
    <row r="11" spans="1:19" ht="14.45" customHeight="1">
      <c r="A11" s="128"/>
      <c r="B11" s="120"/>
      <c r="C11" s="101"/>
      <c r="D11" s="101"/>
      <c r="E11" s="111"/>
      <c r="F11" s="112"/>
      <c r="G11" s="112"/>
      <c r="H11" s="112"/>
      <c r="I11" s="113"/>
      <c r="J11" s="39"/>
      <c r="K11" s="21"/>
    </row>
    <row r="12" spans="1:19">
      <c r="C12" s="16"/>
      <c r="I12" s="35"/>
      <c r="J12" s="35"/>
      <c r="M12" s="116" t="s">
        <v>290</v>
      </c>
      <c r="N12" s="117"/>
      <c r="O12" s="131"/>
      <c r="P12" s="116" t="s">
        <v>291</v>
      </c>
      <c r="Q12" s="117"/>
      <c r="R12" s="117"/>
      <c r="S12" s="131"/>
    </row>
    <row r="13" spans="1:19">
      <c r="A13" s="133" t="s">
        <v>221</v>
      </c>
      <c r="B13" s="124" t="str">
        <f>'S6 Maquette'!B13:B14</f>
        <v>3 ème Année de Licence</v>
      </c>
      <c r="C13" s="124"/>
      <c r="D13" s="133" t="s">
        <v>292</v>
      </c>
      <c r="E13" s="124">
        <f>'S6 Maquette'!E13:F14</f>
        <v>0</v>
      </c>
      <c r="F13" s="124"/>
      <c r="G13" s="124"/>
      <c r="I13" s="35"/>
      <c r="J13" s="35"/>
      <c r="M13" s="118"/>
      <c r="N13" s="119"/>
      <c r="O13" s="132"/>
      <c r="P13" s="118"/>
      <c r="Q13" s="119"/>
      <c r="R13" s="119"/>
      <c r="S13" s="132"/>
    </row>
    <row r="14" spans="1:19">
      <c r="A14" s="134"/>
      <c r="B14" s="124"/>
      <c r="C14" s="124"/>
      <c r="D14" s="134"/>
      <c r="E14" s="124"/>
      <c r="F14" s="124"/>
      <c r="G14" s="124"/>
      <c r="I14" s="35"/>
      <c r="J14" s="35"/>
      <c r="M14" s="99" t="s">
        <v>293</v>
      </c>
      <c r="N14" s="116" t="s">
        <v>294</v>
      </c>
      <c r="O14" s="131"/>
      <c r="P14" s="121"/>
      <c r="Q14" s="137"/>
      <c r="R14" s="140"/>
      <c r="S14" s="133"/>
    </row>
    <row r="15" spans="1:19">
      <c r="A15" s="133" t="s">
        <v>295</v>
      </c>
      <c r="B15" s="142" t="str">
        <f>'S6 Maquette'!B15:B16</f>
        <v>Semestre 6</v>
      </c>
      <c r="C15" s="122"/>
      <c r="D15" s="133" t="s">
        <v>296</v>
      </c>
      <c r="E15" s="124">
        <f>'S6 Maquette'!E15:F16</f>
        <v>0</v>
      </c>
      <c r="F15" s="124"/>
      <c r="G15" s="124"/>
      <c r="I15" s="35"/>
      <c r="J15" s="35"/>
      <c r="M15" s="99"/>
      <c r="N15" s="135"/>
      <c r="O15" s="136"/>
      <c r="P15" s="121"/>
      <c r="Q15" s="138"/>
      <c r="R15" s="140"/>
      <c r="S15" s="141"/>
    </row>
    <row r="16" spans="1:19">
      <c r="A16" s="134"/>
      <c r="B16" s="143"/>
      <c r="C16" s="123"/>
      <c r="D16" s="134"/>
      <c r="E16" s="124"/>
      <c r="F16" s="124"/>
      <c r="G16" s="124"/>
      <c r="I16" s="35"/>
      <c r="J16" s="35"/>
      <c r="M16" s="99"/>
      <c r="N16" s="135"/>
      <c r="O16" s="136"/>
      <c r="P16" s="121"/>
      <c r="Q16" s="138"/>
      <c r="R16" s="140"/>
      <c r="S16" s="141"/>
    </row>
    <row r="17" spans="1:20">
      <c r="L17" s="17"/>
      <c r="M17" s="99"/>
      <c r="N17" s="118"/>
      <c r="O17" s="132"/>
      <c r="P17" s="121"/>
      <c r="Q17" s="139"/>
      <c r="R17" s="140"/>
      <c r="S17" s="134"/>
    </row>
    <row r="18" spans="1:20" ht="59.45" customHeight="1">
      <c r="A18" s="3" t="s">
        <v>297</v>
      </c>
      <c r="B18" s="36" t="s">
        <v>298</v>
      </c>
      <c r="C18" s="3" t="s">
        <v>5</v>
      </c>
      <c r="D18" s="3" t="s">
        <v>299</v>
      </c>
      <c r="E18" s="3" t="s">
        <v>300</v>
      </c>
      <c r="F18" s="3" t="s">
        <v>301</v>
      </c>
      <c r="G18" s="3" t="s">
        <v>302</v>
      </c>
      <c r="H18" s="3" t="s">
        <v>303</v>
      </c>
      <c r="I18" s="3" t="s">
        <v>304</v>
      </c>
      <c r="J18" s="3" t="s">
        <v>305</v>
      </c>
      <c r="K18" s="3" t="s">
        <v>306</v>
      </c>
      <c r="L18" s="3" t="s">
        <v>307</v>
      </c>
      <c r="M18" s="3" t="s">
        <v>308</v>
      </c>
      <c r="N18" s="3" t="s">
        <v>298</v>
      </c>
      <c r="O18" s="3" t="s">
        <v>309</v>
      </c>
      <c r="P18" s="3" t="s">
        <v>310</v>
      </c>
      <c r="Q18" s="3" t="s">
        <v>298</v>
      </c>
      <c r="R18" s="3" t="s">
        <v>309</v>
      </c>
      <c r="S18" s="4" t="s">
        <v>311</v>
      </c>
      <c r="T18" s="4" t="s">
        <v>312</v>
      </c>
    </row>
    <row r="19" spans="1:20" ht="30.6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'S6 Maquette'!B27</f>
        <v>Enjeux disciplinaires</v>
      </c>
      <c r="B27" s="43" t="str">
        <f>'S6 Maquette'!C27</f>
        <v>UE</v>
      </c>
      <c r="C27" s="42" t="str">
        <f>'S6 Maquette'!F27</f>
        <v>Fermeture</v>
      </c>
      <c r="D27" s="7"/>
      <c r="E27" s="7" t="s">
        <v>313</v>
      </c>
      <c r="F27" s="7" t="s">
        <v>313</v>
      </c>
      <c r="G27" s="40" t="s">
        <v>313</v>
      </c>
      <c r="H27" s="40" t="s">
        <v>313</v>
      </c>
      <c r="I27" s="40" t="s">
        <v>314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6" customHeight="1">
      <c r="A28" s="43" t="str">
        <f>'S6 Maquette'!B28</f>
        <v>Méthodologie</v>
      </c>
      <c r="B28" s="43" t="str">
        <f>'S6 Maquette'!C28</f>
        <v>ECUE</v>
      </c>
      <c r="C28" s="42">
        <f>'S6 Maquette'!F28</f>
        <v>0</v>
      </c>
      <c r="D28" s="7">
        <v>1</v>
      </c>
      <c r="E28" s="7" t="s">
        <v>313</v>
      </c>
      <c r="F28" s="7" t="s">
        <v>313</v>
      </c>
      <c r="G28" s="40" t="s">
        <v>313</v>
      </c>
      <c r="H28" s="40" t="s">
        <v>313</v>
      </c>
      <c r="I28" s="40" t="s">
        <v>313</v>
      </c>
      <c r="J28" s="40">
        <v>6</v>
      </c>
      <c r="K28" s="40" t="s">
        <v>10</v>
      </c>
      <c r="L28" s="40"/>
      <c r="M28" s="40">
        <v>2</v>
      </c>
      <c r="N28" s="40"/>
      <c r="O28" s="40"/>
      <c r="P28" s="40" t="s">
        <v>315</v>
      </c>
      <c r="Q28" s="40"/>
      <c r="R28" s="40"/>
      <c r="S28" s="40" t="s">
        <v>316</v>
      </c>
      <c r="T28" s="8" t="s">
        <v>317</v>
      </c>
    </row>
    <row r="29" spans="1:20" ht="30.6" customHeight="1">
      <c r="A29" s="43" t="str">
        <f>'S6 Maquette'!B29</f>
        <v>Théâtre et société</v>
      </c>
      <c r="B29" s="43" t="str">
        <f>'S6 Maquette'!C29</f>
        <v>ECUE</v>
      </c>
      <c r="C29" s="42">
        <f>'S6 Maquette'!F29</f>
        <v>0</v>
      </c>
      <c r="D29" s="7">
        <v>1</v>
      </c>
      <c r="E29" s="7" t="s">
        <v>313</v>
      </c>
      <c r="F29" s="7" t="s">
        <v>313</v>
      </c>
      <c r="G29" s="40" t="s">
        <v>313</v>
      </c>
      <c r="H29" s="40" t="s">
        <v>313</v>
      </c>
      <c r="I29" s="40" t="s">
        <v>313</v>
      </c>
      <c r="J29" s="40">
        <v>6</v>
      </c>
      <c r="K29" s="40" t="s">
        <v>10</v>
      </c>
      <c r="L29" s="40"/>
      <c r="M29" s="40">
        <v>2</v>
      </c>
      <c r="N29" s="40"/>
      <c r="O29" s="40"/>
      <c r="P29" s="40" t="s">
        <v>315</v>
      </c>
      <c r="Q29" s="40"/>
      <c r="R29" s="40"/>
      <c r="S29" s="40" t="s">
        <v>316</v>
      </c>
      <c r="T29" s="8" t="s">
        <v>317</v>
      </c>
    </row>
    <row r="30" spans="1:20" ht="30.6" customHeight="1">
      <c r="A30" s="43" t="str">
        <f>'S6 Maquette'!B30</f>
        <v>Théâtres modernes et contemporains 2</v>
      </c>
      <c r="B30" s="43" t="str">
        <f>'S6 Maquette'!C30</f>
        <v>UE</v>
      </c>
      <c r="C30" s="42">
        <f>'S6 Maquette'!F30</f>
        <v>0</v>
      </c>
      <c r="D30" s="7"/>
      <c r="E30" s="7" t="s">
        <v>313</v>
      </c>
      <c r="F30" s="7" t="s">
        <v>313</v>
      </c>
      <c r="G30" s="40" t="s">
        <v>313</v>
      </c>
      <c r="H30" s="40" t="s">
        <v>313</v>
      </c>
      <c r="I30" s="40" t="s">
        <v>314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8"/>
    </row>
    <row r="31" spans="1:20" ht="30.6" customHeight="1">
      <c r="A31" s="43" t="str">
        <f>'S6 Maquette'!B31</f>
        <v>Histoire des formes théâtrales 2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313</v>
      </c>
      <c r="F31" s="7" t="s">
        <v>313</v>
      </c>
      <c r="G31" s="40" t="s">
        <v>313</v>
      </c>
      <c r="H31" s="40" t="s">
        <v>313</v>
      </c>
      <c r="I31" s="40" t="s">
        <v>313</v>
      </c>
      <c r="J31" s="40">
        <v>6</v>
      </c>
      <c r="K31" s="40" t="s">
        <v>10</v>
      </c>
      <c r="L31" s="40"/>
      <c r="M31" s="40">
        <v>2</v>
      </c>
      <c r="N31" s="40"/>
      <c r="O31" s="40"/>
      <c r="P31" s="40" t="s">
        <v>315</v>
      </c>
      <c r="Q31" s="40"/>
      <c r="R31" s="40"/>
      <c r="S31" s="40" t="s">
        <v>316</v>
      </c>
      <c r="T31" s="8" t="s">
        <v>317</v>
      </c>
    </row>
    <row r="32" spans="1:20" ht="30.6" customHeight="1">
      <c r="A32" s="43" t="str">
        <f>'S6 Maquette'!B32</f>
        <v>Enjeux des scènes actuelles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313</v>
      </c>
      <c r="F32" s="7" t="s">
        <v>313</v>
      </c>
      <c r="G32" s="40" t="s">
        <v>313</v>
      </c>
      <c r="H32" s="40" t="s">
        <v>313</v>
      </c>
      <c r="I32" s="40" t="s">
        <v>313</v>
      </c>
      <c r="J32" s="40">
        <v>6</v>
      </c>
      <c r="K32" s="40" t="s">
        <v>10</v>
      </c>
      <c r="L32" s="40"/>
      <c r="M32" s="40">
        <v>2</v>
      </c>
      <c r="N32" s="40"/>
      <c r="O32" s="40"/>
      <c r="P32" s="40" t="s">
        <v>315</v>
      </c>
      <c r="Q32" s="40"/>
      <c r="R32" s="40"/>
      <c r="S32" s="40" t="s">
        <v>316</v>
      </c>
      <c r="T32" s="8" t="s">
        <v>317</v>
      </c>
    </row>
    <row r="33" spans="1:20" ht="30.6" customHeight="1">
      <c r="A33" s="43" t="str">
        <f>'S6 Maquette'!B33</f>
        <v>Ecriture dramatique</v>
      </c>
      <c r="B33" s="43" t="str">
        <f>'S6 Maquette'!C33</f>
        <v>UE</v>
      </c>
      <c r="C33" s="42">
        <f>'S6 Maquette'!F33</f>
        <v>0</v>
      </c>
      <c r="D33" s="7"/>
      <c r="E33" s="7" t="s">
        <v>313</v>
      </c>
      <c r="F33" s="7" t="s">
        <v>313</v>
      </c>
      <c r="G33" s="40" t="s">
        <v>313</v>
      </c>
      <c r="H33" s="40" t="s">
        <v>313</v>
      </c>
      <c r="I33" s="40" t="s">
        <v>314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8"/>
    </row>
    <row r="34" spans="1:20" ht="30.6" customHeight="1">
      <c r="A34" s="43" t="str">
        <f>'S6 Maquette'!B34</f>
        <v>Interprétation 2</v>
      </c>
      <c r="B34" s="43" t="str">
        <f>'S6 Maquette'!C34</f>
        <v>ECUE</v>
      </c>
      <c r="C34" s="42">
        <f>'S6 Maquette'!F34</f>
        <v>0</v>
      </c>
      <c r="D34" s="7">
        <v>1</v>
      </c>
      <c r="E34" s="7" t="s">
        <v>313</v>
      </c>
      <c r="F34" s="7" t="s">
        <v>313</v>
      </c>
      <c r="G34" s="40" t="s">
        <v>313</v>
      </c>
      <c r="H34" s="40" t="s">
        <v>313</v>
      </c>
      <c r="I34" s="40" t="s">
        <v>313</v>
      </c>
      <c r="J34" s="40">
        <v>6</v>
      </c>
      <c r="K34" s="40" t="s">
        <v>10</v>
      </c>
      <c r="L34" s="40"/>
      <c r="M34" s="40">
        <v>2</v>
      </c>
      <c r="N34" s="40"/>
      <c r="O34" s="40"/>
      <c r="P34" s="40" t="s">
        <v>315</v>
      </c>
      <c r="Q34" s="40"/>
      <c r="R34" s="40"/>
      <c r="S34" s="40" t="s">
        <v>316</v>
      </c>
      <c r="T34" s="8" t="s">
        <v>317</v>
      </c>
    </row>
    <row r="35" spans="1:20" ht="30.6" customHeight="1">
      <c r="A35" s="43" t="str">
        <f>'S6 Maquette'!B35</f>
        <v>Atelier d'écriture</v>
      </c>
      <c r="B35" s="43" t="str">
        <f>'S6 Maquette'!C35</f>
        <v>ECUE</v>
      </c>
      <c r="C35" s="42">
        <f>'S6 Maquette'!F35</f>
        <v>0</v>
      </c>
      <c r="D35" s="7">
        <v>1</v>
      </c>
      <c r="E35" s="7" t="s">
        <v>313</v>
      </c>
      <c r="F35" s="7" t="s">
        <v>313</v>
      </c>
      <c r="G35" s="40" t="s">
        <v>313</v>
      </c>
      <c r="H35" s="40" t="s">
        <v>313</v>
      </c>
      <c r="I35" s="40" t="s">
        <v>313</v>
      </c>
      <c r="J35" s="40">
        <v>6</v>
      </c>
      <c r="K35" s="40" t="s">
        <v>10</v>
      </c>
      <c r="L35" s="40"/>
      <c r="M35" s="40">
        <v>2</v>
      </c>
      <c r="N35" s="40"/>
      <c r="O35" s="40"/>
      <c r="P35" s="40" t="s">
        <v>315</v>
      </c>
      <c r="Q35" s="40"/>
      <c r="R35" s="40"/>
      <c r="S35" s="40" t="s">
        <v>316</v>
      </c>
      <c r="T35" s="8" t="s">
        <v>317</v>
      </c>
    </row>
    <row r="36" spans="1:20" ht="30.6" customHeight="1">
      <c r="A36" s="43" t="str">
        <f>'S6 Maquette'!B36</f>
        <v>Atelier de mise en scène 2</v>
      </c>
      <c r="B36" s="43" t="str">
        <f>'S6 Maquette'!C36</f>
        <v>UE</v>
      </c>
      <c r="C36" s="42">
        <f>'S6 Maquette'!F36</f>
        <v>0</v>
      </c>
      <c r="D36" s="7"/>
      <c r="E36" s="7" t="s">
        <v>313</v>
      </c>
      <c r="F36" s="7" t="s">
        <v>313</v>
      </c>
      <c r="G36" s="40" t="s">
        <v>313</v>
      </c>
      <c r="H36" s="40" t="s">
        <v>313</v>
      </c>
      <c r="I36" s="40" t="s">
        <v>314</v>
      </c>
      <c r="J36" s="40"/>
      <c r="K36" s="40" t="s">
        <v>10</v>
      </c>
      <c r="L36" s="40"/>
      <c r="M36" s="40">
        <v>2</v>
      </c>
      <c r="N36" s="40"/>
      <c r="O36" s="40"/>
      <c r="P36" s="40" t="s">
        <v>315</v>
      </c>
      <c r="Q36" s="40"/>
      <c r="R36" s="40"/>
      <c r="S36" s="40" t="s">
        <v>316</v>
      </c>
      <c r="T36" s="8" t="s">
        <v>317</v>
      </c>
    </row>
    <row r="37" spans="1:20" ht="30.6" customHeight="1">
      <c r="A37" s="43" t="str">
        <f>'S6 Maquette'!B37</f>
        <v>Ecritures dramatiques</v>
      </c>
      <c r="B37" s="43" t="str">
        <f>'S6 Maquette'!C37</f>
        <v>UE</v>
      </c>
      <c r="C37" s="42" t="str">
        <f>'S6 Maquette'!F37</f>
        <v>Création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>
      <c r="A38" s="43" t="str">
        <f>'S6 Maquette'!B38</f>
        <v>Analyse dramaturgique</v>
      </c>
      <c r="B38" s="43" t="str">
        <f>'S6 Maquette'!C38</f>
        <v>ECUE</v>
      </c>
      <c r="C38" s="42" t="str">
        <f>'S6 Maquette'!F38</f>
        <v>Création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>
      <c r="A39" s="43" t="str">
        <f>'S6 Maquette'!B39</f>
        <v>Atelier d'écriture</v>
      </c>
      <c r="B39" s="43" t="str">
        <f>'S6 Maquette'!C39</f>
        <v>ECUE</v>
      </c>
      <c r="C39" s="42" t="str">
        <f>'S6 Maquette'!F39</f>
        <v>Création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9" priority="11">
      <formula>$C1="OPTION"</formula>
    </cfRule>
    <cfRule type="expression" dxfId="18" priority="10">
      <formula>$C1="BLOC"</formula>
    </cfRule>
    <cfRule type="expression" dxfId="17" priority="9">
      <formula>$C1="Parcours Pédagogique"</formula>
    </cfRule>
  </conditionalFormatting>
  <conditionalFormatting sqref="B1:S9 B10:E10 J10:S11 B11:D11 B12:M12 P12 B13:L13 B14:N14 P14:S17 B15:M17 B301:S999">
    <cfRule type="expression" dxfId="16" priority="17">
      <formula>$D1="Fermeture"</formula>
    </cfRule>
    <cfRule type="expression" dxfId="15" priority="16">
      <formula>$D1="Création"</formula>
    </cfRule>
    <cfRule type="expression" dxfId="14" priority="15">
      <formula>$D1="Modification"</formula>
    </cfRule>
  </conditionalFormatting>
  <conditionalFormatting sqref="C1:S999">
    <cfRule type="expression" dxfId="13" priority="1">
      <formula>$B1="Option"</formula>
    </cfRule>
  </conditionalFormatting>
  <conditionalFormatting sqref="J1:J999">
    <cfRule type="expression" dxfId="12" priority="7">
      <formula>$I1="NON"</formula>
    </cfRule>
  </conditionalFormatting>
  <conditionalFormatting sqref="L1:L999">
    <cfRule type="expression" dxfId="11" priority="3">
      <formula>$K1="CT (Contrôle terminal)"</formula>
    </cfRule>
    <cfRule type="expression" dxfId="10" priority="2">
      <formula>$K1="CCI (CC Intégral)"</formula>
    </cfRule>
  </conditionalFormatting>
  <conditionalFormatting sqref="L18:L300">
    <cfRule type="expression" dxfId="9" priority="13">
      <formula>$K1="CCI (CC Intégral)"</formula>
    </cfRule>
  </conditionalFormatting>
  <conditionalFormatting sqref="M1:M999">
    <cfRule type="expression" dxfId="8" priority="8">
      <formula>$K1="CT (Contrôle terminal)"</formula>
    </cfRule>
  </conditionalFormatting>
  <conditionalFormatting sqref="M18 L18:L300">
    <cfRule type="expression" dxfId="7" priority="12">
      <formula>$K1="CT (Contrôle terminal)"</formula>
    </cfRule>
  </conditionalFormatting>
  <conditionalFormatting sqref="N1:O999">
    <cfRule type="expression" dxfId="6" priority="6">
      <formula>$K1="CCI (CC Intégral)"</formula>
    </cfRule>
  </conditionalFormatting>
  <conditionalFormatting sqref="Q1:R999">
    <cfRule type="expression" dxfId="5" priority="4">
      <formula>$P1="Autres"</formula>
    </cfRule>
  </conditionalFormatting>
  <conditionalFormatting sqref="S1:S999 T18">
    <cfRule type="expression" dxfId="4" priority="5">
      <formula>$P1="CT (Contrôle terminal)"</formula>
    </cfRule>
  </conditionalFormatting>
  <conditionalFormatting sqref="T16 A16:S298">
    <cfRule type="expression" dxfId="3" priority="14">
      <formula>$C16="Modification MCC"</formula>
    </cfRule>
  </conditionalFormatting>
  <conditionalFormatting sqref="T18 A18:S300">
    <cfRule type="expression" dxfId="2" priority="19">
      <formula>$C18="Modification"</formula>
    </cfRule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/>
        <AccountId xsi:nil="true"/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BB61A757-96C4-4A82-8543-ABE695F49B3A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Lola Carolini</cp:lastModifiedBy>
  <cp:revision/>
  <dcterms:created xsi:type="dcterms:W3CDTF">2022-09-27T13:03:25Z</dcterms:created>
  <dcterms:modified xsi:type="dcterms:W3CDTF">2025-09-17T13:11:54Z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  <property fmtid="{D5CDD505-2E9C-101B-9397-08002B2CF9AE}" pid="4" name="Order">
    <vt:r8>894100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