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uriellafond/Desktop/"/>
    </mc:Choice>
  </mc:AlternateContent>
  <xr:revisionPtr revIDLastSave="0" documentId="13_ncr:1_{9C432FFD-50FE-5B4A-95EC-A013E66034AC}" xr6:coauthVersionLast="47" xr6:coauthVersionMax="47" xr10:uidLastSave="{00000000-0000-0000-0000-000000000000}"/>
  <bookViews>
    <workbookView xWindow="0" yWindow="460" windowWidth="32640" windowHeight="18820" activeTab="6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6 Maquette" sheetId="12" r:id="rId5"/>
    <sheet name="S5 MCC" sheetId="19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5">#REF!</definedName>
    <definedName name="liste_cmp" localSheetId="4">#REF!</definedName>
    <definedName name="liste_cmp" localSheetId="6">#REF!</definedName>
    <definedName name="liste_cmp">#REF!</definedName>
    <definedName name="liste_mention" localSheetId="5">#REF!</definedName>
    <definedName name="liste_mention" localSheetId="4">#REF!</definedName>
    <definedName name="liste_mention" localSheetId="6">#REF!</definedName>
    <definedName name="liste_mention">#REF!</definedName>
    <definedName name="Médecine" localSheetId="5">#REF!</definedName>
    <definedName name="Médecine" localSheetId="4">#REF!</definedName>
    <definedName name="Médecine" localSheetId="6">#REF!</definedName>
    <definedName name="Médecine">#REF!</definedName>
    <definedName name="Por" localSheetId="5">#REF!</definedName>
    <definedName name="Por" localSheetId="4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5">#REF!</definedName>
    <definedName name="Portail_SHS" localSheetId="4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5">#REF!</definedName>
    <definedName name="tab_code" localSheetId="4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<sst xmlns="http://schemas.openxmlformats.org/spreadsheetml/2006/main" count="755" uniqueCount="315">
  <si>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</si>
  <si>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</si>
  <si>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</si>
  <si>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</si>
  <si>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</si>
  <si>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</si>
  <si>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</si>
  <si>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</si>
  <si>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</si>
  <si>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</si>
  <si>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</si>
  <si>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</si>
  <si>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</si>
  <si>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</si>
  <si>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</si>
  <si>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</si>
  <si>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</si>
  <si>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</si>
  <si>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</si>
  <si>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</si>
  <si>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</si>
  <si>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</si>
  <si>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</si>
  <si>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</si>
  <si>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</si>
  <si>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</si>
  <si>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</si>
  <si>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</si>
  <si>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</si>
  <si>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</si>
  <si>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</si>
  <si>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</si>
  <si>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</si>
  <si>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</si>
  <si>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</si>
  <si>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</si>
  <si>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</si>
  <si>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</si>
  <si>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</si>
  <si>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</si>
  <si>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</si>
  <si>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</si>
  <si>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</si>
  <si>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</si>
  <si>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</si>
  <si>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</si>
  <si>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</si>
  <si>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</si>
  <si>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</si>
  <si>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</si>
  <si>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</si>
  <si>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</si>
  <si>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</si>
  <si>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</si>
  <si>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</si>
  <si>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</si>
  <si>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</si>
  <si>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</si>
  <si>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</si>
  <si>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</si>
  <si>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</si>
  <si>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</si>
  <si>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</si>
  <si>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</si>
  <si>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</si>
  <si>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</si>
  <si>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</si>
  <si>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</si>
  <si>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</si>
  <si>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</si>
  <si>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</si>
  <si>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</si>
  <si>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</si>
  <si>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</si>
  <si>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</si>
  <si>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</si>
  <si>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</si>
  <si>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</si>
  <si>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</si>
  <si>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</si>
  <si>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</si>
  <si>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</si>
  <si>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</si>
  <si>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</si>
  <si>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</si>
  <si>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</si>
  <si>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</si>
  <si>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</si>
  <si>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</si>
  <si>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</si>
  <si>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</si>
  <si>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</si>
  <si>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</si>
  <si>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</si>
  <si>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</si>
  <si>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</si>
  <si>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</si>
  <si>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</si>
  <si>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</si>
  <si>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</si>
  <si>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</si>
  <si>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</si>
  <si>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</si>
  <si>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</si>
  <si>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</si>
  <si>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</si>
  <si>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</si>
  <si>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</si>
  <si>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</si>
  <si>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</si>
  <si>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</si>
  <si>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</si>
  <si>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</si>
  <si>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</si>
  <si>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</si>
  <si>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</si>
  <si>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</si>
  <si>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</si>
  <si>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</si>
  <si>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</si>
  <si>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</si>
  <si>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</si>
  <si>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</si>
  <si>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</si>
  <si>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</si>
  <si>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</si>
  <si>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</si>
  <si>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</si>
  <si>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</si>
  <si>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</si>
  <si>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</si>
  <si>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</si>
  <si>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</si>
  <si>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</si>
  <si>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</si>
  <si>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</si>
  <si>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</si>
  <si>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</si>
  <si>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</si>
  <si>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</si>
  <si>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</si>
  <si>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</si>
  <si>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</si>
  <si>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</si>
  <si>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</si>
  <si>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</si>
  <si>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</si>
  <si>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</si>
  <si>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</si>
  <si>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</si>
  <si>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</si>
  <si>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</si>
  <si>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</si>
  <si>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</si>
  <si>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</si>
  <si>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</si>
  <si>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</si>
  <si>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</si>
  <si>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</si>
  <si>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</si>
  <si>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</si>
  <si>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</si>
  <si>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</si>
  <si>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</si>
  <si>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</si>
  <si>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</si>
  <si>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</si>
  <si>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</si>
  <si>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</si>
  <si>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</si>
  <si>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</si>
  <si>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</si>
  <si>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</si>
  <si>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</si>
  <si>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</si>
  <si>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</si>
  <si>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</si>
  <si>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</si>
  <si>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</si>
  <si>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</si>
  <si>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</si>
  <si>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</si>
  <si>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</si>
  <si>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</si>
  <si>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</si>
  <si>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</si>
  <si>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</si>
  <si>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</si>
  <si>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</si>
  <si>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</si>
  <si>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</si>
  <si>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</si>
  <si>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</si>
  <si>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</si>
  <si>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</si>
  <si>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</si>
  <si>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</si>
  <si>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</si>
  <si>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</si>
  <si>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</si>
  <si>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</si>
  <si>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</si>
  <si>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</si>
  <si>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</si>
  <si>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</si>
  <si>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</si>
  <si>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</si>
  <si>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</si>
  <si>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</si>
  <si>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</si>
  <si>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</si>
  <si>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</si>
  <si>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</si>
  <si>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</si>
  <si>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</si>
  <si>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</si>
  <si>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</si>
  <si>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</si>
  <si>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</si>
  <si>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</si>
  <si>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</si>
  <si>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</si>
  <si>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</si>
  <si>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</si>
  <si>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</si>
  <si>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</si>
  <si>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</si>
  <si>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</si>
  <si>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</si>
  <si>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</si>
  <si>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</si>
  <si>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</si>
  <si>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</si>
  <si>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</si>
  <si>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</si>
  <si>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</si>
  <si>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</si>
  <si>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</si>
  <si>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</si>
  <si>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</si>
  <si>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</si>
  <si>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</si>
  <si>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</si>
  <si>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</si>
  <si>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</si>
  <si>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</si>
  <si>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</si>
  <si>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</si>
  <si>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</si>
  <si>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</si>
  <si>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</si>
  <si>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</si>
  <si>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</si>
  <si>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</si>
  <si>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</si>
  <si>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</si>
  <si>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</si>
  <si>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</si>
  <si>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</si>
  <si>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</si>
  <si>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</si>
  <si>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</si>
  <si>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</si>
  <si>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</si>
  <si>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</si>
  <si>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</si>
  <si>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</si>
  <si>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</si>
  <si>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</si>
  <si>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</si>
  <si>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</si>
  <si>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1.1</t>
  </si>
  <si>
    <t>1.2</t>
  </si>
  <si>
    <t>Atelier d'écriture</t>
  </si>
  <si>
    <t>2.1</t>
  </si>
  <si>
    <t>Esthétiques théâtrales</t>
  </si>
  <si>
    <t>Théories et pratiques du jeu d'acteur</t>
  </si>
  <si>
    <t>2.2</t>
  </si>
  <si>
    <t>3.1</t>
  </si>
  <si>
    <t>3.2</t>
  </si>
  <si>
    <t>Méthodologie</t>
  </si>
  <si>
    <t>Théâtre et société</t>
  </si>
  <si>
    <t>Enjeux des scènes actuelles</t>
  </si>
  <si>
    <t>Autres formes performatives</t>
  </si>
  <si>
    <t>Arts du Spectacle</t>
  </si>
  <si>
    <t>Théories des arts performatifs 1</t>
  </si>
  <si>
    <t>Interprétation</t>
  </si>
  <si>
    <t>Pratique théâtrale</t>
  </si>
  <si>
    <t>X</t>
  </si>
  <si>
    <t>Technique corporelle</t>
  </si>
  <si>
    <t>CRR Cycle 3 ou DET / CPES</t>
  </si>
  <si>
    <t>Inscription obligatoire en Cycle 3 ou en DET/CPES au CRR</t>
  </si>
  <si>
    <t>Atelier de Mise en scène 1</t>
  </si>
  <si>
    <t>Interprétation 2</t>
  </si>
  <si>
    <t>Ecriture dramatique</t>
  </si>
  <si>
    <t>Atelier de mise en scène 2</t>
  </si>
  <si>
    <t>Parcours "Etudes théâtrales - convention CRR"</t>
  </si>
  <si>
    <t>L3 Arts du Spectacle - "Parcours théâtre"- S5</t>
  </si>
  <si>
    <t>L3 Arts du Spectacle - "Parcours théâtre" - S5</t>
  </si>
  <si>
    <t>Théâtres modernes et contemporains 1</t>
  </si>
  <si>
    <t>Histoire des formes théâtrales 1</t>
  </si>
  <si>
    <t>Histoire des formes théâtrales 2</t>
  </si>
  <si>
    <t>Théâtres modernes et contemporains 2</t>
  </si>
  <si>
    <t>Enjeux disciplinaires</t>
  </si>
  <si>
    <t>L3 Arts du Spectacle - "Parcours théâtre" - S6</t>
  </si>
  <si>
    <t>Cours assuré par un.e professionnel.lle</t>
  </si>
  <si>
    <t>Les UE ne se compensent pas.</t>
  </si>
  <si>
    <t>Les semestres ne se compensent pas</t>
  </si>
  <si>
    <t>Seuil de compensation des ECUE à 6/20</t>
  </si>
  <si>
    <t>OUI</t>
  </si>
  <si>
    <t>NON</t>
  </si>
  <si>
    <t>Autres</t>
  </si>
  <si>
    <t>Recalcul</t>
  </si>
  <si>
    <t>Seconde chance : Moyenne des 2 notes avec coef 2 à la meilleure des 2 notes</t>
  </si>
  <si>
    <t>Au sein d'une UE, les ECUE se compensent si le seuil de compensation est atteint. ENTIÈREMENT PORTÉE PAR L3 théâtre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</si>
</sst>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/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10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5" defaultRowHeight="15" x14ac:dyDescent="0.2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 x14ac:dyDescent="0.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 x14ac:dyDescent="0.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">
      <c r="E23" s="1" t="s">
        <v>111</v>
      </c>
      <c r="J23" s="1" t="s">
        <v>85</v>
      </c>
      <c r="K23" s="1" t="s">
        <v>112</v>
      </c>
      <c r="L23" s="1"/>
    </row>
    <row r="24" spans="1:12" x14ac:dyDescent="0.2">
      <c r="E24" s="1" t="s">
        <v>113</v>
      </c>
      <c r="J24" s="1" t="s">
        <v>88</v>
      </c>
      <c r="K24" s="1" t="s">
        <v>114</v>
      </c>
      <c r="L24" s="1"/>
    </row>
    <row r="25" spans="1:12" x14ac:dyDescent="0.2">
      <c r="E25" s="1" t="s">
        <v>115</v>
      </c>
      <c r="J25" s="1" t="s">
        <v>91</v>
      </c>
      <c r="K25" s="1" t="s">
        <v>116</v>
      </c>
      <c r="L25" s="1"/>
    </row>
    <row r="26" spans="1:12" ht="16" x14ac:dyDescent="0.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 ht="16" x14ac:dyDescent="0.2">
      <c r="A27" s="41" t="s">
        <v>120</v>
      </c>
      <c r="J27" s="1" t="s">
        <v>62</v>
      </c>
      <c r="K27" s="1" t="s">
        <v>121</v>
      </c>
      <c r="L27" s="1"/>
    </row>
    <row r="28" spans="1:12" ht="16" x14ac:dyDescent="0.2">
      <c r="A28" s="41" t="s">
        <v>122</v>
      </c>
      <c r="J28" s="1" t="s">
        <v>70</v>
      </c>
      <c r="K28" s="1" t="s">
        <v>123</v>
      </c>
      <c r="L28" s="1"/>
    </row>
    <row r="29" spans="1:12" ht="16" x14ac:dyDescent="0.2">
      <c r="A29" s="41" t="s">
        <v>124</v>
      </c>
      <c r="J29" s="1" t="s">
        <v>76</v>
      </c>
      <c r="K29" s="1" t="s">
        <v>125</v>
      </c>
      <c r="L29" s="1"/>
    </row>
    <row r="30" spans="1:12" ht="16" x14ac:dyDescent="0.2">
      <c r="A30" s="41" t="s">
        <v>126</v>
      </c>
      <c r="J30" s="1" t="s">
        <v>81</v>
      </c>
      <c r="K30" s="1" t="s">
        <v>127</v>
      </c>
      <c r="L30" s="1"/>
    </row>
    <row r="31" spans="1:12" ht="16" x14ac:dyDescent="0.2">
      <c r="A31" s="41" t="s">
        <v>128</v>
      </c>
      <c r="J31" s="1" t="s">
        <v>87</v>
      </c>
      <c r="K31" s="1" t="s">
        <v>129</v>
      </c>
      <c r="L31" s="1"/>
    </row>
    <row r="32" spans="1:12" ht="16" x14ac:dyDescent="0.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 ht="16" x14ac:dyDescent="0.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 x14ac:dyDescent="0.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ht="16" x14ac:dyDescent="0.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 ht="16" x14ac:dyDescent="0.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 ht="16" x14ac:dyDescent="0.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 ht="16" x14ac:dyDescent="0.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 ht="16" x14ac:dyDescent="0.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2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 x14ac:dyDescent="0.2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ht="16" x14ac:dyDescent="0.2">
      <c r="A42" s="41" t="s">
        <v>141</v>
      </c>
      <c r="J42" s="1" t="s">
        <v>98</v>
      </c>
      <c r="K42" s="1" t="s">
        <v>71</v>
      </c>
      <c r="L42" s="1"/>
    </row>
    <row r="43" spans="1:12" ht="16" x14ac:dyDescent="0.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 x14ac:dyDescent="0.2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ht="16" x14ac:dyDescent="0.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ht="16" x14ac:dyDescent="0.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16" x14ac:dyDescent="0.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 x14ac:dyDescent="0.2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ht="16" x14ac:dyDescent="0.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ht="16" x14ac:dyDescent="0.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 ht="16" x14ac:dyDescent="0.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 ht="16" x14ac:dyDescent="0.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 ht="16" x14ac:dyDescent="0.2">
      <c r="A53" s="41" t="s">
        <v>152</v>
      </c>
    </row>
    <row r="54" spans="1:12" ht="16" x14ac:dyDescent="0.2">
      <c r="A54" s="41" t="s">
        <v>153</v>
      </c>
    </row>
    <row r="55" spans="1:12" ht="16" x14ac:dyDescent="0.2">
      <c r="A55" s="41" t="s">
        <v>154</v>
      </c>
    </row>
    <row r="56" spans="1:12" ht="16" x14ac:dyDescent="0.2">
      <c r="A56" s="41" t="s">
        <v>155</v>
      </c>
    </row>
    <row r="57" spans="1:12" ht="16" x14ac:dyDescent="0.2">
      <c r="A57" s="41" t="s">
        <v>156</v>
      </c>
    </row>
    <row r="58" spans="1:12" ht="16" x14ac:dyDescent="0.2">
      <c r="A58" s="41" t="s">
        <v>157</v>
      </c>
    </row>
    <row r="59" spans="1:12" ht="16" x14ac:dyDescent="0.2">
      <c r="A59" s="41" t="s">
        <v>158</v>
      </c>
    </row>
    <row r="60" spans="1:12" ht="16" x14ac:dyDescent="0.2">
      <c r="A60" s="41" t="s">
        <v>159</v>
      </c>
    </row>
    <row r="61" spans="1:12" ht="16" x14ac:dyDescent="0.2">
      <c r="A61" s="41" t="s">
        <v>160</v>
      </c>
    </row>
    <row r="62" spans="1:12" ht="16" x14ac:dyDescent="0.2">
      <c r="A62" s="41" t="s">
        <v>161</v>
      </c>
    </row>
    <row r="63" spans="1:12" ht="16" x14ac:dyDescent="0.2">
      <c r="A63" s="41" t="s">
        <v>162</v>
      </c>
    </row>
    <row r="64" spans="1:12" ht="16" x14ac:dyDescent="0.2">
      <c r="A64" s="41" t="s">
        <v>163</v>
      </c>
    </row>
    <row r="65" spans="1:1" ht="16" x14ac:dyDescent="0.2">
      <c r="A65" s="41" t="s">
        <v>164</v>
      </c>
    </row>
    <row r="66" spans="1:1" ht="16" x14ac:dyDescent="0.2">
      <c r="A66" s="41" t="s">
        <v>165</v>
      </c>
    </row>
    <row r="67" spans="1:1" ht="16" x14ac:dyDescent="0.2">
      <c r="A67" s="41" t="s">
        <v>166</v>
      </c>
    </row>
    <row r="68" spans="1:1" ht="16" x14ac:dyDescent="0.2">
      <c r="A68" s="41" t="s">
        <v>167</v>
      </c>
    </row>
    <row r="69" spans="1:1" ht="16" x14ac:dyDescent="0.2">
      <c r="A69" s="41" t="s">
        <v>168</v>
      </c>
    </row>
    <row r="70" spans="1:1" ht="16" x14ac:dyDescent="0.2">
      <c r="A70" s="41" t="s">
        <v>169</v>
      </c>
    </row>
    <row r="71" spans="1:1" ht="16" x14ac:dyDescent="0.2">
      <c r="A71" s="41" t="s">
        <v>170</v>
      </c>
    </row>
    <row r="72" spans="1:1" ht="16" x14ac:dyDescent="0.2">
      <c r="A72" s="41" t="s">
        <v>171</v>
      </c>
    </row>
    <row r="73" spans="1:1" ht="16" x14ac:dyDescent="0.2">
      <c r="A73" s="41" t="s">
        <v>172</v>
      </c>
    </row>
    <row r="74" spans="1:1" ht="16" x14ac:dyDescent="0.2">
      <c r="A74" s="41" t="s">
        <v>173</v>
      </c>
    </row>
    <row r="75" spans="1:1" ht="16" x14ac:dyDescent="0.2">
      <c r="A75" s="41" t="s">
        <v>174</v>
      </c>
    </row>
    <row r="76" spans="1:1" ht="16" x14ac:dyDescent="0.2">
      <c r="A76" s="41" t="s">
        <v>175</v>
      </c>
    </row>
    <row r="77" spans="1:1" ht="16" x14ac:dyDescent="0.2">
      <c r="A77" s="41" t="s">
        <v>176</v>
      </c>
    </row>
    <row r="78" spans="1:1" ht="16" x14ac:dyDescent="0.2">
      <c r="A78" s="41" t="s">
        <v>177</v>
      </c>
    </row>
    <row r="79" spans="1:1" ht="16" x14ac:dyDescent="0.2">
      <c r="A79" s="41" t="s">
        <v>178</v>
      </c>
    </row>
    <row r="80" spans="1:1" ht="16" x14ac:dyDescent="0.2">
      <c r="A80" s="41" t="s">
        <v>179</v>
      </c>
    </row>
    <row r="81" spans="1:1" ht="16" x14ac:dyDescent="0.2">
      <c r="A81" s="41" t="s">
        <v>180</v>
      </c>
    </row>
    <row r="82" spans="1:1" ht="16" x14ac:dyDescent="0.2">
      <c r="A82" s="41" t="s">
        <v>181</v>
      </c>
    </row>
    <row r="83" spans="1:1" ht="16" x14ac:dyDescent="0.2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72" t="s">
        <v>183</v>
      </c>
      <c r="B1" s="72"/>
      <c r="C1" s="72"/>
      <c r="D1" s="72"/>
      <c r="E1" s="72"/>
      <c r="F1" s="72"/>
      <c r="O1" s="71" t="s">
        <v>184</v>
      </c>
      <c r="P1" s="71"/>
    </row>
    <row r="2" spans="1:16" x14ac:dyDescent="0.2">
      <c r="A2" s="72"/>
      <c r="B2" s="72"/>
      <c r="C2" s="72"/>
      <c r="D2" s="72"/>
      <c r="E2" s="72"/>
      <c r="F2" s="72"/>
      <c r="O2" s="71"/>
      <c r="P2" s="71"/>
    </row>
    <row r="3" spans="1:16" x14ac:dyDescent="0.2">
      <c r="A3" s="71" t="s">
        <v>185</v>
      </c>
      <c r="B3" s="71"/>
      <c r="C3" s="71"/>
      <c r="D3" s="71" t="s">
        <v>186</v>
      </c>
      <c r="E3" s="71"/>
      <c r="F3" s="71"/>
      <c r="O3" s="10" t="s">
        <v>185</v>
      </c>
      <c r="P3" s="10" t="s">
        <v>186</v>
      </c>
    </row>
    <row r="4" spans="1:16" x14ac:dyDescent="0.2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2">
      <c r="A5" s="10">
        <f>SUM(O4:O291)</f>
        <v>54</v>
      </c>
      <c r="B5" s="10">
        <f>SUM('S5 Maquette'!J19:J300)</f>
        <v>48</v>
      </c>
      <c r="C5" s="10">
        <f>SUM('S5 Maquette'!K19:K300)</f>
        <v>0</v>
      </c>
      <c r="D5" s="10">
        <f>SUM(P4:P291)</f>
        <v>40.5</v>
      </c>
      <c r="E5" s="10">
        <f>SUM('S6 Maquette'!J19:J300)</f>
        <v>51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 x14ac:dyDescent="0.2">
      <c r="A6" s="71" t="s">
        <v>189</v>
      </c>
      <c r="B6" s="71"/>
      <c r="C6" s="71"/>
      <c r="D6" s="71" t="s">
        <v>189</v>
      </c>
      <c r="E6" s="71"/>
      <c r="F6" s="71"/>
      <c r="O6" s="10">
        <f>'S5 Maquette'!I21*1.5</f>
        <v>0</v>
      </c>
      <c r="P6" s="10">
        <f>'S6 Maquette'!I21*1.5</f>
        <v>0</v>
      </c>
    </row>
    <row r="7" spans="1:16" x14ac:dyDescent="0.2">
      <c r="A7" s="71">
        <f>SUM(A5,B5,C5)</f>
        <v>102</v>
      </c>
      <c r="B7" s="71"/>
      <c r="C7" s="71"/>
      <c r="D7" s="71">
        <f>SUM(D5,E5,F5)</f>
        <v>91.5</v>
      </c>
      <c r="E7" s="71"/>
      <c r="F7" s="71"/>
      <c r="O7" s="10">
        <f>'S5 Maquette'!I22*1.5</f>
        <v>0</v>
      </c>
      <c r="P7" s="10">
        <f>'S6 Maquette'!I22*1.5</f>
        <v>0</v>
      </c>
    </row>
    <row r="8" spans="1:16" x14ac:dyDescent="0.2">
      <c r="A8" s="71" t="s">
        <v>189</v>
      </c>
      <c r="B8" s="71"/>
      <c r="C8" s="71"/>
      <c r="D8" s="71"/>
      <c r="E8" s="71"/>
      <c r="F8" s="71"/>
      <c r="O8" s="10">
        <f>'S5 Maquette'!I23*1.5</f>
        <v>0</v>
      </c>
      <c r="P8" s="10">
        <f>'S6 Maquette'!I23*1.5</f>
        <v>0</v>
      </c>
    </row>
    <row r="9" spans="1:16" x14ac:dyDescent="0.2">
      <c r="A9" s="71"/>
      <c r="B9" s="71"/>
      <c r="C9" s="71"/>
      <c r="D9" s="71"/>
      <c r="E9" s="71"/>
      <c r="F9" s="71"/>
      <c r="O9" s="10">
        <f>'S5 Maquette'!I24*1.5</f>
        <v>0</v>
      </c>
      <c r="P9" s="10">
        <f>'S6 Maquette'!I24*1.5</f>
        <v>0</v>
      </c>
    </row>
    <row r="10" spans="1:16" x14ac:dyDescent="0.2">
      <c r="A10" s="71">
        <f>SUM(A7,D7)</f>
        <v>193.5</v>
      </c>
      <c r="B10" s="71"/>
      <c r="C10" s="71"/>
      <c r="D10" s="71"/>
      <c r="E10" s="71"/>
      <c r="F10" s="71"/>
      <c r="O10" s="10">
        <f>'S5 Maquette'!I25*1.5</f>
        <v>0</v>
      </c>
      <c r="P10" s="10">
        <f>'S6 Maquette'!I25*1.5</f>
        <v>0</v>
      </c>
    </row>
    <row r="11" spans="1:16" x14ac:dyDescent="0.2">
      <c r="A11" s="71"/>
      <c r="B11" s="71"/>
      <c r="C11" s="71"/>
      <c r="D11" s="71"/>
      <c r="E11" s="71"/>
      <c r="F11" s="71"/>
      <c r="O11" s="10">
        <f>'S5 Maquette'!I26*1.5</f>
        <v>0</v>
      </c>
      <c r="P11" s="10">
        <f>'S6 Maquette'!I26*1.5</f>
        <v>0</v>
      </c>
    </row>
    <row r="12" spans="1:16" x14ac:dyDescent="0.2">
      <c r="O12" s="10">
        <f>'S5 Maquette'!I27*1.5</f>
        <v>0</v>
      </c>
      <c r="P12" s="10">
        <f>'S6 Maquette'!I27*1.5</f>
        <v>0</v>
      </c>
    </row>
    <row r="13" spans="1:16" x14ac:dyDescent="0.2">
      <c r="O13" s="10">
        <f>'S5 Maquette'!I28*1.5</f>
        <v>0</v>
      </c>
      <c r="P13" s="10">
        <f>'S6 Maquette'!I28*1.5</f>
        <v>0</v>
      </c>
    </row>
    <row r="14" spans="1:16" x14ac:dyDescent="0.2">
      <c r="A14" s="73" t="s">
        <v>190</v>
      </c>
      <c r="B14" s="73"/>
      <c r="C14" s="73"/>
      <c r="D14" s="73"/>
      <c r="E14" s="73"/>
      <c r="F14" s="73"/>
      <c r="H14" s="74" t="s">
        <v>191</v>
      </c>
      <c r="I14" s="74"/>
      <c r="J14" s="74"/>
      <c r="K14" s="74"/>
      <c r="L14" s="74"/>
      <c r="M14" s="74"/>
      <c r="O14" s="10">
        <f>'S5 Maquette'!I29*1.5</f>
        <v>0</v>
      </c>
      <c r="P14" s="10">
        <f>'S6 Maquette'!I29*1.5</f>
        <v>13.5</v>
      </c>
    </row>
    <row r="15" spans="1:16" x14ac:dyDescent="0.2">
      <c r="A15" s="73"/>
      <c r="B15" s="73"/>
      <c r="C15" s="73"/>
      <c r="D15" s="73"/>
      <c r="E15" s="73"/>
      <c r="F15" s="73"/>
      <c r="H15" s="74"/>
      <c r="I15" s="74"/>
      <c r="J15" s="74"/>
      <c r="K15" s="74"/>
      <c r="L15" s="74"/>
      <c r="M15" s="74"/>
      <c r="O15" s="10">
        <f>'S5 Maquette'!I30*1.5</f>
        <v>0</v>
      </c>
      <c r="P15" s="10">
        <f>'S6 Maquette'!I30*1.5</f>
        <v>0</v>
      </c>
    </row>
    <row r="16" spans="1:16" x14ac:dyDescent="0.2">
      <c r="A16" s="71" t="s">
        <v>185</v>
      </c>
      <c r="B16" s="71"/>
      <c r="C16" s="71"/>
      <c r="D16" s="75" t="s">
        <v>186</v>
      </c>
      <c r="E16" s="76"/>
      <c r="F16" s="77"/>
      <c r="H16" s="71" t="s">
        <v>185</v>
      </c>
      <c r="I16" s="71"/>
      <c r="J16" s="71"/>
      <c r="K16" s="71" t="s">
        <v>186</v>
      </c>
      <c r="L16" s="71"/>
      <c r="M16" s="71"/>
      <c r="O16" s="10">
        <f>'S5 Maquette'!I31*1.5</f>
        <v>13.5</v>
      </c>
      <c r="P16" s="10">
        <f>'S6 Maquette'!I31*1.5</f>
        <v>13.5</v>
      </c>
    </row>
    <row r="17" spans="1:16" x14ac:dyDescent="0.2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13.5</v>
      </c>
      <c r="P17" s="10">
        <f>'S6 Maquette'!I32*1.5</f>
        <v>13.5</v>
      </c>
    </row>
    <row r="18" spans="1:16" x14ac:dyDescent="0.2">
      <c r="A18" s="10">
        <f t="shared" ref="A18:F18" si="0">A5-H18</f>
        <v>0</v>
      </c>
      <c r="B18" s="10">
        <f t="shared" si="0"/>
        <v>0</v>
      </c>
      <c r="C18" s="10">
        <f t="shared" si="0"/>
        <v>0</v>
      </c>
      <c r="D18" s="10">
        <f t="shared" si="0"/>
        <v>0</v>
      </c>
      <c r="E18" s="10">
        <f t="shared" si="0"/>
        <v>0</v>
      </c>
      <c r="F18" s="10">
        <f t="shared" ca="1" si="0"/>
        <v>0</v>
      </c>
      <c r="H18" s="10">
        <f>SUMIF('S5 Maquette'!M19:M300,"Portée",'S5 Maquette'!I19:I300)*1.5</f>
        <v>54</v>
      </c>
      <c r="I18" s="10">
        <f>SUMIF('S5 Maquette'!M19:M300,"Portée",'S5 Maquette'!J19:J300)</f>
        <v>48</v>
      </c>
      <c r="J18" s="10">
        <f>SUMIF('S5 Maquette'!M19:M300,"Portée",'S5 Maquette'!K19:K300)</f>
        <v>0</v>
      </c>
      <c r="K18" s="10">
        <f>SUMIF('S6 Maquette'!M19:M300,"Portée",'S6 Maquette'!I19:I300)*1.5</f>
        <v>40.5</v>
      </c>
      <c r="L18" s="10">
        <f>SUMIF('S6 Maquette'!M19:M300,"Portée",'S6 Maquette'!J19:J300)</f>
        <v>51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 x14ac:dyDescent="0.2">
      <c r="A19" s="71" t="s">
        <v>189</v>
      </c>
      <c r="B19" s="71"/>
      <c r="C19" s="71"/>
      <c r="D19" s="71" t="s">
        <v>189</v>
      </c>
      <c r="E19" s="71"/>
      <c r="F19" s="71"/>
      <c r="O19" s="10">
        <f>'S5 Maquette'!I34*1.5</f>
        <v>13.5</v>
      </c>
      <c r="P19" s="10">
        <f>'S6 Maquette'!I34*1.5</f>
        <v>0</v>
      </c>
    </row>
    <row r="20" spans="1:16" x14ac:dyDescent="0.2">
      <c r="A20" s="71">
        <f>SUM(A18,B18,C18)</f>
        <v>0</v>
      </c>
      <c r="B20" s="71"/>
      <c r="C20" s="71"/>
      <c r="D20" s="71">
        <f ca="1">SUM(D18,E18,F18)</f>
        <v>0</v>
      </c>
      <c r="E20" s="71"/>
      <c r="F20" s="71"/>
      <c r="O20" s="10">
        <f>'S5 Maquette'!I35*1.5</f>
        <v>13.5</v>
      </c>
      <c r="P20" s="10">
        <f>'S6 Maquette'!I35*1.5</f>
        <v>0</v>
      </c>
    </row>
    <row r="21" spans="1:16" x14ac:dyDescent="0.2">
      <c r="A21" s="71" t="s">
        <v>189</v>
      </c>
      <c r="B21" s="71"/>
      <c r="C21" s="71"/>
      <c r="D21" s="71"/>
      <c r="E21" s="71"/>
      <c r="F21" s="71"/>
      <c r="O21" s="10">
        <f>'S5 Maquette'!I36*1.5</f>
        <v>0</v>
      </c>
      <c r="P21" s="10">
        <f>'S6 Maquette'!I36*1.5</f>
        <v>0</v>
      </c>
    </row>
    <row r="22" spans="1:16" ht="30" customHeight="1" x14ac:dyDescent="0.2">
      <c r="A22" s="71">
        <f ca="1">SUM(A20,D20)</f>
        <v>0</v>
      </c>
      <c r="B22" s="71"/>
      <c r="C22" s="71"/>
      <c r="D22" s="71"/>
      <c r="E22" s="71"/>
      <c r="F22" s="71"/>
      <c r="O22" s="10">
        <f>'S5 Maquette'!I37*1.5</f>
        <v>0</v>
      </c>
      <c r="P22" s="10">
        <f>'S6 Maquette'!I37*1.5</f>
        <v>0</v>
      </c>
    </row>
    <row r="23" spans="1:16" x14ac:dyDescent="0.2">
      <c r="O23" s="10">
        <f>'S5 Maquette'!I38*1.5</f>
        <v>0</v>
      </c>
      <c r="P23" s="10">
        <f>'S6 Maquette'!I38*1.5</f>
        <v>0</v>
      </c>
    </row>
    <row r="24" spans="1:16" x14ac:dyDescent="0.2">
      <c r="O24" s="10">
        <f>'S5 Maquette'!I39*1.5</f>
        <v>0</v>
      </c>
      <c r="P24" s="10">
        <f>'S6 Maquette'!I39*1.5</f>
        <v>0</v>
      </c>
    </row>
    <row r="25" spans="1:16" x14ac:dyDescent="0.2">
      <c r="O25" s="10">
        <f>'S5 Maquette'!I40*1.5</f>
        <v>0</v>
      </c>
      <c r="P25" s="10">
        <f>'S6 Maquette'!I40*1.5</f>
        <v>0</v>
      </c>
    </row>
    <row r="26" spans="1:16" x14ac:dyDescent="0.2">
      <c r="O26" s="10">
        <f>'S5 Maquette'!I41*1.5</f>
        <v>0</v>
      </c>
      <c r="P26" s="10">
        <f>'S6 Maquette'!I41*1.5</f>
        <v>0</v>
      </c>
    </row>
    <row r="27" spans="1:16" x14ac:dyDescent="0.2">
      <c r="O27" s="10">
        <f>'S5 Maquette'!I42*1.5</f>
        <v>0</v>
      </c>
      <c r="P27" s="10">
        <f>'S6 Maquette'!I42*1.5</f>
        <v>0</v>
      </c>
    </row>
    <row r="28" spans="1:16" x14ac:dyDescent="0.2">
      <c r="O28" s="10">
        <f>'S5 Maquette'!I43*1.5</f>
        <v>0</v>
      </c>
      <c r="P28" s="10">
        <f>'S6 Maquette'!I43*1.5</f>
        <v>0</v>
      </c>
    </row>
    <row r="29" spans="1:16" x14ac:dyDescent="0.2">
      <c r="O29" s="10">
        <f>'S5 Maquette'!I44*1.5</f>
        <v>0</v>
      </c>
      <c r="P29" s="10">
        <f>'S6 Maquette'!I44*1.5</f>
        <v>0</v>
      </c>
    </row>
    <row r="30" spans="1:16" x14ac:dyDescent="0.2">
      <c r="O30" s="10">
        <f>'S5 Maquette'!I45*1.5</f>
        <v>0</v>
      </c>
      <c r="P30" s="10">
        <f>'S6 Maquette'!I45*1.5</f>
        <v>0</v>
      </c>
    </row>
    <row r="31" spans="1:16" x14ac:dyDescent="0.2">
      <c r="O31" s="10">
        <f>'S5 Maquette'!I46*1.5</f>
        <v>0</v>
      </c>
      <c r="P31" s="10">
        <f>'S6 Maquette'!I46*1.5</f>
        <v>0</v>
      </c>
    </row>
    <row r="32" spans="1:16" x14ac:dyDescent="0.2">
      <c r="O32" s="10">
        <f>'S5 Maquette'!I47*1.5</f>
        <v>0</v>
      </c>
      <c r="P32" s="10">
        <f>'S6 Maquette'!I47*1.5</f>
        <v>0</v>
      </c>
    </row>
    <row r="33" spans="15:16" x14ac:dyDescent="0.2">
      <c r="O33" s="10">
        <f>'S5 Maquette'!I48*1.5</f>
        <v>0</v>
      </c>
      <c r="P33" s="10">
        <f>'S6 Maquette'!I48*1.5</f>
        <v>0</v>
      </c>
    </row>
    <row r="34" spans="15:16" x14ac:dyDescent="0.2">
      <c r="O34" s="10">
        <f>'S5 Maquette'!I49*1.5</f>
        <v>0</v>
      </c>
      <c r="P34" s="10">
        <f>'S6 Maquette'!I49*1.5</f>
        <v>0</v>
      </c>
    </row>
    <row r="35" spans="15:16" x14ac:dyDescent="0.2">
      <c r="O35" s="10">
        <f>'S5 Maquette'!I50*1.5</f>
        <v>0</v>
      </c>
      <c r="P35" s="10">
        <f>'S6 Maquette'!I50*1.5</f>
        <v>0</v>
      </c>
    </row>
    <row r="36" spans="15:16" x14ac:dyDescent="0.2">
      <c r="O36" s="10">
        <f>'S5 Maquette'!I51*1.5</f>
        <v>0</v>
      </c>
      <c r="P36" s="10">
        <f>'S6 Maquette'!I51*1.5</f>
        <v>0</v>
      </c>
    </row>
    <row r="37" spans="15:16" x14ac:dyDescent="0.2">
      <c r="O37" s="10">
        <f>'S5 Maquette'!I52*1.5</f>
        <v>0</v>
      </c>
      <c r="P37" s="10">
        <f>'S6 Maquette'!I52*1.5</f>
        <v>0</v>
      </c>
    </row>
    <row r="38" spans="15:16" x14ac:dyDescent="0.2">
      <c r="O38" s="10">
        <f>'S5 Maquette'!I53*1.5</f>
        <v>0</v>
      </c>
      <c r="P38" s="10">
        <f>'S6 Maquette'!I53*1.5</f>
        <v>0</v>
      </c>
    </row>
    <row r="39" spans="15:16" x14ac:dyDescent="0.2">
      <c r="O39" s="10">
        <f>'S5 Maquette'!I54*1.5</f>
        <v>0</v>
      </c>
      <c r="P39" s="10">
        <f>'S6 Maquette'!I54*1.5</f>
        <v>0</v>
      </c>
    </row>
    <row r="40" spans="15:16" x14ac:dyDescent="0.2">
      <c r="O40" s="10">
        <f>'S5 Maquette'!I55*1.5</f>
        <v>0</v>
      </c>
      <c r="P40" s="10">
        <f>'S6 Maquette'!I55*1.5</f>
        <v>0</v>
      </c>
    </row>
    <row r="41" spans="15:16" x14ac:dyDescent="0.2">
      <c r="O41" s="10">
        <f>'S5 Maquette'!I56*1.5</f>
        <v>0</v>
      </c>
      <c r="P41" s="10">
        <f>'S6 Maquette'!I56*1.5</f>
        <v>0</v>
      </c>
    </row>
    <row r="42" spans="15:16" x14ac:dyDescent="0.2">
      <c r="O42" s="10">
        <f>'S5 Maquette'!I57*1.5</f>
        <v>0</v>
      </c>
      <c r="P42" s="10">
        <f>'S6 Maquette'!I57*1.5</f>
        <v>0</v>
      </c>
    </row>
    <row r="43" spans="15:16" x14ac:dyDescent="0.2">
      <c r="O43" s="10">
        <f>'S5 Maquette'!I58*1.5</f>
        <v>0</v>
      </c>
      <c r="P43" s="10">
        <f>'S6 Maquette'!I58*1.5</f>
        <v>0</v>
      </c>
    </row>
    <row r="44" spans="15:16" x14ac:dyDescent="0.2">
      <c r="O44" s="10">
        <f>'S5 Maquette'!I59*1.5</f>
        <v>0</v>
      </c>
      <c r="P44" s="10">
        <f>'S6 Maquette'!I59*1.5</f>
        <v>0</v>
      </c>
    </row>
    <row r="45" spans="15:16" x14ac:dyDescent="0.2">
      <c r="O45" s="10">
        <f>'S5 Maquette'!I60*1.5</f>
        <v>0</v>
      </c>
      <c r="P45" s="10">
        <f>'S6 Maquette'!I60*1.5</f>
        <v>0</v>
      </c>
    </row>
    <row r="46" spans="15:16" x14ac:dyDescent="0.2">
      <c r="O46" s="10">
        <f>'S5 Maquette'!I61*1.5</f>
        <v>0</v>
      </c>
      <c r="P46" s="10">
        <f>'S6 Maquette'!I61*1.5</f>
        <v>0</v>
      </c>
    </row>
    <row r="47" spans="15:16" x14ac:dyDescent="0.2">
      <c r="O47" s="10">
        <f>'S5 Maquette'!I62*1.5</f>
        <v>0</v>
      </c>
      <c r="P47" s="10">
        <f>'S6 Maquette'!I62*1.5</f>
        <v>0</v>
      </c>
    </row>
    <row r="48" spans="15:16" x14ac:dyDescent="0.2">
      <c r="O48" s="10">
        <f>'S5 Maquette'!I63*1.5</f>
        <v>0</v>
      </c>
      <c r="P48" s="10">
        <f>'S6 Maquette'!I63*1.5</f>
        <v>0</v>
      </c>
    </row>
    <row r="49" spans="15:16" x14ac:dyDescent="0.2">
      <c r="O49" s="10">
        <f>'S5 Maquette'!I64*1.5</f>
        <v>0</v>
      </c>
      <c r="P49" s="10">
        <f>'S6 Maquette'!I64*1.5</f>
        <v>0</v>
      </c>
    </row>
    <row r="50" spans="15:16" x14ac:dyDescent="0.2">
      <c r="O50" s="10">
        <f>'S5 Maquette'!I65*1.5</f>
        <v>0</v>
      </c>
      <c r="P50" s="10">
        <f>'S6 Maquette'!I65*1.5</f>
        <v>0</v>
      </c>
    </row>
    <row r="51" spans="15:16" x14ac:dyDescent="0.2">
      <c r="O51" s="10">
        <f>'S5 Maquette'!I66*1.5</f>
        <v>0</v>
      </c>
      <c r="P51" s="10">
        <f>'S6 Maquette'!I66*1.5</f>
        <v>0</v>
      </c>
    </row>
    <row r="52" spans="15:16" x14ac:dyDescent="0.2">
      <c r="O52" s="10">
        <f>'S5 Maquette'!I67*1.5</f>
        <v>0</v>
      </c>
      <c r="P52" s="10">
        <f>'S6 Maquette'!I67*1.5</f>
        <v>0</v>
      </c>
    </row>
    <row r="53" spans="15:16" x14ac:dyDescent="0.2">
      <c r="O53" s="10">
        <f>'S5 Maquette'!I68*1.5</f>
        <v>0</v>
      </c>
      <c r="P53" s="10">
        <f>'S6 Maquette'!I68*1.5</f>
        <v>0</v>
      </c>
    </row>
    <row r="54" spans="15:16" x14ac:dyDescent="0.2">
      <c r="O54" s="10">
        <f>'S5 Maquette'!I69*1.5</f>
        <v>0</v>
      </c>
      <c r="P54" s="10">
        <f>'S6 Maquette'!I69*1.5</f>
        <v>0</v>
      </c>
    </row>
    <row r="55" spans="15:16" x14ac:dyDescent="0.2">
      <c r="O55" s="10">
        <f>'S5 Maquette'!I70*1.5</f>
        <v>0</v>
      </c>
      <c r="P55" s="10">
        <f>'S6 Maquette'!I70*1.5</f>
        <v>0</v>
      </c>
    </row>
    <row r="56" spans="15:16" x14ac:dyDescent="0.2">
      <c r="O56" s="10">
        <f>'S5 Maquette'!I71*1.5</f>
        <v>0</v>
      </c>
      <c r="P56" s="10">
        <f>'S6 Maquette'!I71*1.5</f>
        <v>0</v>
      </c>
    </row>
    <row r="57" spans="15:16" x14ac:dyDescent="0.2">
      <c r="O57" s="10">
        <f>'S5 Maquette'!I72*1.5</f>
        <v>0</v>
      </c>
      <c r="P57" s="10">
        <f>'S6 Maquette'!I72*1.5</f>
        <v>0</v>
      </c>
    </row>
    <row r="58" spans="15:16" x14ac:dyDescent="0.2">
      <c r="O58" s="10">
        <f>'S5 Maquette'!I73*1.5</f>
        <v>0</v>
      </c>
      <c r="P58" s="10">
        <f>'S6 Maquette'!I73*1.5</f>
        <v>0</v>
      </c>
    </row>
    <row r="59" spans="15:16" x14ac:dyDescent="0.2">
      <c r="O59" s="10">
        <f>'S5 Maquette'!I74*1.5</f>
        <v>0</v>
      </c>
      <c r="P59" s="10">
        <f>'S6 Maquette'!I74*1.5</f>
        <v>0</v>
      </c>
    </row>
    <row r="60" spans="15:16" x14ac:dyDescent="0.2">
      <c r="O60" s="10">
        <f>'S5 Maquette'!I75*1.5</f>
        <v>0</v>
      </c>
      <c r="P60" s="10">
        <f>'S6 Maquette'!I75*1.5</f>
        <v>0</v>
      </c>
    </row>
    <row r="61" spans="15:16" x14ac:dyDescent="0.2">
      <c r="O61" s="10">
        <f>'S5 Maquette'!I76*1.5</f>
        <v>0</v>
      </c>
      <c r="P61" s="10">
        <f>'S6 Maquette'!I76*1.5</f>
        <v>0</v>
      </c>
    </row>
    <row r="62" spans="15:16" x14ac:dyDescent="0.2">
      <c r="O62" s="10">
        <f>'S5 Maquette'!I77*1.5</f>
        <v>0</v>
      </c>
      <c r="P62" s="10">
        <f>'S6 Maquette'!I77*1.5</f>
        <v>0</v>
      </c>
    </row>
    <row r="63" spans="15:16" x14ac:dyDescent="0.2">
      <c r="O63" s="10">
        <f>'S5 Maquette'!I78*1.5</f>
        <v>0</v>
      </c>
      <c r="P63" s="10">
        <f>'S6 Maquette'!I78*1.5</f>
        <v>0</v>
      </c>
    </row>
    <row r="64" spans="15:16" x14ac:dyDescent="0.2">
      <c r="O64" s="10">
        <f>'S5 Maquette'!I79*1.5</f>
        <v>0</v>
      </c>
      <c r="P64" s="10">
        <f>'S6 Maquette'!I79*1.5</f>
        <v>0</v>
      </c>
    </row>
    <row r="65" spans="15:16" x14ac:dyDescent="0.2">
      <c r="O65" s="10">
        <f>'S5 Maquette'!I80*1.5</f>
        <v>0</v>
      </c>
      <c r="P65" s="10">
        <f>'S6 Maquette'!I80*1.5</f>
        <v>0</v>
      </c>
    </row>
    <row r="66" spans="15:16" x14ac:dyDescent="0.2">
      <c r="O66" s="10">
        <f>'S5 Maquette'!I81*1.5</f>
        <v>0</v>
      </c>
      <c r="P66" s="10">
        <f>'S6 Maquette'!I81*1.5</f>
        <v>0</v>
      </c>
    </row>
    <row r="67" spans="15:16" x14ac:dyDescent="0.2">
      <c r="O67" s="10">
        <f>'S5 Maquette'!I82*1.5</f>
        <v>0</v>
      </c>
      <c r="P67" s="10">
        <f>'S6 Maquette'!I82*1.5</f>
        <v>0</v>
      </c>
    </row>
    <row r="68" spans="15:16" x14ac:dyDescent="0.2">
      <c r="O68" s="10">
        <f>'S5 Maquette'!I83*1.5</f>
        <v>0</v>
      </c>
      <c r="P68" s="10">
        <f>'S6 Maquette'!I83*1.5</f>
        <v>0</v>
      </c>
    </row>
    <row r="69" spans="15:16" x14ac:dyDescent="0.2">
      <c r="O69" s="10">
        <f>'S5 Maquette'!I84*1.5</f>
        <v>0</v>
      </c>
      <c r="P69" s="10">
        <f>'S6 Maquette'!I84*1.5</f>
        <v>0</v>
      </c>
    </row>
    <row r="70" spans="15:16" x14ac:dyDescent="0.2">
      <c r="O70" s="10">
        <f>'S5 Maquette'!I85*1.5</f>
        <v>0</v>
      </c>
      <c r="P70" s="10">
        <f>'S6 Maquette'!I85*1.5</f>
        <v>0</v>
      </c>
    </row>
    <row r="71" spans="15:16" x14ac:dyDescent="0.2">
      <c r="O71" s="10">
        <f>'S5 Maquette'!I86*1.5</f>
        <v>0</v>
      </c>
      <c r="P71" s="10">
        <f>'S6 Maquette'!I86*1.5</f>
        <v>0</v>
      </c>
    </row>
    <row r="72" spans="15:16" x14ac:dyDescent="0.2">
      <c r="O72" s="10">
        <f>'S5 Maquette'!I87*1.5</f>
        <v>0</v>
      </c>
      <c r="P72" s="10">
        <f>'S6 Maquette'!I87*1.5</f>
        <v>0</v>
      </c>
    </row>
    <row r="73" spans="15:16" x14ac:dyDescent="0.2">
      <c r="O73" s="10">
        <f>'S5 Maquette'!I88*1.5</f>
        <v>0</v>
      </c>
      <c r="P73" s="10">
        <f>'S6 Maquette'!I88*1.5</f>
        <v>0</v>
      </c>
    </row>
    <row r="74" spans="15:16" x14ac:dyDescent="0.2">
      <c r="O74" s="10">
        <f>'S5 Maquette'!I89*1.5</f>
        <v>0</v>
      </c>
      <c r="P74" s="10">
        <f>'S6 Maquette'!I89*1.5</f>
        <v>0</v>
      </c>
    </row>
    <row r="75" spans="15:16" x14ac:dyDescent="0.2">
      <c r="O75" s="10">
        <f>'S5 Maquette'!I90*1.5</f>
        <v>0</v>
      </c>
      <c r="P75" s="10">
        <f>'S6 Maquette'!I90*1.5</f>
        <v>0</v>
      </c>
    </row>
    <row r="76" spans="15:16" x14ac:dyDescent="0.2">
      <c r="O76" s="10">
        <f>'S5 Maquette'!I91*1.5</f>
        <v>0</v>
      </c>
      <c r="P76" s="10">
        <f>'S6 Maquette'!I91*1.5</f>
        <v>0</v>
      </c>
    </row>
    <row r="77" spans="15:16" x14ac:dyDescent="0.2">
      <c r="O77" s="10">
        <f>'S5 Maquette'!I92*1.5</f>
        <v>0</v>
      </c>
      <c r="P77" s="10">
        <f>'S6 Maquette'!I92*1.5</f>
        <v>0</v>
      </c>
    </row>
    <row r="78" spans="15:16" x14ac:dyDescent="0.2">
      <c r="O78" s="10">
        <f>'S5 Maquette'!I93*1.5</f>
        <v>0</v>
      </c>
      <c r="P78" s="10">
        <f>'S6 Maquette'!I93*1.5</f>
        <v>0</v>
      </c>
    </row>
    <row r="79" spans="15:16" x14ac:dyDescent="0.2">
      <c r="O79" s="10">
        <f>'S5 Maquette'!I94*1.5</f>
        <v>0</v>
      </c>
      <c r="P79" s="10">
        <f>'S6 Maquette'!I94*1.5</f>
        <v>0</v>
      </c>
    </row>
    <row r="80" spans="15:16" x14ac:dyDescent="0.2">
      <c r="O80" s="10">
        <f>'S5 Maquette'!I95*1.5</f>
        <v>0</v>
      </c>
      <c r="P80" s="10">
        <f>'S6 Maquette'!I95*1.5</f>
        <v>0</v>
      </c>
    </row>
    <row r="81" spans="15:16" x14ac:dyDescent="0.2">
      <c r="O81" s="10">
        <f>'S5 Maquette'!I96*1.5</f>
        <v>0</v>
      </c>
      <c r="P81" s="10">
        <f>'S6 Maquette'!I96*1.5</f>
        <v>0</v>
      </c>
    </row>
    <row r="82" spans="15:16" x14ac:dyDescent="0.2">
      <c r="O82" s="10">
        <f>'S5 Maquette'!I97*1.5</f>
        <v>0</v>
      </c>
      <c r="P82" s="10">
        <f>'S6 Maquette'!I97*1.5</f>
        <v>0</v>
      </c>
    </row>
    <row r="83" spans="15:16" x14ac:dyDescent="0.2">
      <c r="O83" s="10">
        <f>'S5 Maquette'!I98*1.5</f>
        <v>0</v>
      </c>
      <c r="P83" s="10">
        <f>'S6 Maquette'!I98*1.5</f>
        <v>0</v>
      </c>
    </row>
    <row r="84" spans="15:16" x14ac:dyDescent="0.2">
      <c r="O84" s="10">
        <f>'S5 Maquette'!I99*1.5</f>
        <v>0</v>
      </c>
      <c r="P84" s="10">
        <f>'S6 Maquette'!I99*1.5</f>
        <v>0</v>
      </c>
    </row>
    <row r="85" spans="15:16" x14ac:dyDescent="0.2">
      <c r="O85" s="10">
        <f>'S5 Maquette'!I100*1.5</f>
        <v>0</v>
      </c>
      <c r="P85" s="10">
        <f>'S6 Maquette'!I100*1.5</f>
        <v>0</v>
      </c>
    </row>
    <row r="86" spans="15:16" x14ac:dyDescent="0.2">
      <c r="O86" s="10">
        <f>'S5 Maquette'!I101*1.5</f>
        <v>0</v>
      </c>
      <c r="P86" s="10">
        <f>'S6 Maquette'!I101*1.5</f>
        <v>0</v>
      </c>
    </row>
    <row r="87" spans="15:16" x14ac:dyDescent="0.2">
      <c r="O87" s="10">
        <f>'S5 Maquette'!I102*1.5</f>
        <v>0</v>
      </c>
      <c r="P87" s="10">
        <f>'S6 Maquette'!I102*1.5</f>
        <v>0</v>
      </c>
    </row>
    <row r="88" spans="15:16" x14ac:dyDescent="0.2">
      <c r="O88" s="10">
        <f>'S5 Maquette'!I103*1.5</f>
        <v>0</v>
      </c>
      <c r="P88" s="10">
        <f>'S6 Maquette'!I103*1.5</f>
        <v>0</v>
      </c>
    </row>
    <row r="89" spans="15:16" x14ac:dyDescent="0.2">
      <c r="O89" s="10">
        <f>'S5 Maquette'!I104*1.5</f>
        <v>0</v>
      </c>
      <c r="P89" s="10">
        <f>'S6 Maquette'!I104*1.5</f>
        <v>0</v>
      </c>
    </row>
    <row r="90" spans="15:16" x14ac:dyDescent="0.2">
      <c r="O90" s="10">
        <f>'S5 Maquette'!I105*1.5</f>
        <v>0</v>
      </c>
      <c r="P90" s="10">
        <f>'S6 Maquette'!I105*1.5</f>
        <v>0</v>
      </c>
    </row>
    <row r="91" spans="15:16" x14ac:dyDescent="0.2">
      <c r="O91" s="10">
        <f>'S5 Maquette'!I106*1.5</f>
        <v>0</v>
      </c>
      <c r="P91" s="10">
        <f>'S6 Maquette'!I106*1.5</f>
        <v>0</v>
      </c>
    </row>
    <row r="92" spans="15:16" x14ac:dyDescent="0.2">
      <c r="O92" s="10">
        <f>'S5 Maquette'!I107*1.5</f>
        <v>0</v>
      </c>
      <c r="P92" s="10">
        <f>'S6 Maquette'!I107*1.5</f>
        <v>0</v>
      </c>
    </row>
    <row r="93" spans="15:16" x14ac:dyDescent="0.2">
      <c r="O93" s="10">
        <f>'S5 Maquette'!I108*1.5</f>
        <v>0</v>
      </c>
      <c r="P93" s="10">
        <f>'S6 Maquette'!I108*1.5</f>
        <v>0</v>
      </c>
    </row>
    <row r="94" spans="15:16" x14ac:dyDescent="0.2">
      <c r="O94" s="10">
        <f>'S5 Maquette'!I109*1.5</f>
        <v>0</v>
      </c>
      <c r="P94" s="10">
        <f>'S6 Maquette'!I109*1.5</f>
        <v>0</v>
      </c>
    </row>
    <row r="95" spans="15:16" x14ac:dyDescent="0.2">
      <c r="O95" s="10">
        <f>'S5 Maquette'!I110*1.5</f>
        <v>0</v>
      </c>
      <c r="P95" s="10">
        <f>'S6 Maquette'!I110*1.5</f>
        <v>0</v>
      </c>
    </row>
    <row r="96" spans="15:16" x14ac:dyDescent="0.2">
      <c r="O96" s="10">
        <f>'S5 Maquette'!I111*1.5</f>
        <v>0</v>
      </c>
      <c r="P96" s="10">
        <f>'S6 Maquette'!I111*1.5</f>
        <v>0</v>
      </c>
    </row>
    <row r="97" spans="15:16" x14ac:dyDescent="0.2">
      <c r="O97" s="10">
        <f>'S5 Maquette'!I112*1.5</f>
        <v>0</v>
      </c>
      <c r="P97" s="10">
        <f>'S6 Maquette'!I112*1.5</f>
        <v>0</v>
      </c>
    </row>
    <row r="98" spans="15:16" x14ac:dyDescent="0.2">
      <c r="O98" s="10">
        <f>'S5 Maquette'!I113*1.5</f>
        <v>0</v>
      </c>
      <c r="P98" s="10">
        <f>'S6 Maquette'!I113*1.5</f>
        <v>0</v>
      </c>
    </row>
    <row r="99" spans="15:16" x14ac:dyDescent="0.2">
      <c r="O99" s="10">
        <f>'S5 Maquette'!I114*1.5</f>
        <v>0</v>
      </c>
      <c r="P99" s="10">
        <f>'S6 Maquette'!I114*1.5</f>
        <v>0</v>
      </c>
    </row>
    <row r="100" spans="15:16" x14ac:dyDescent="0.2">
      <c r="O100" s="10">
        <f>'S5 Maquette'!I115*1.5</f>
        <v>0</v>
      </c>
      <c r="P100" s="10">
        <f>'S6 Maquette'!I115*1.5</f>
        <v>0</v>
      </c>
    </row>
    <row r="101" spans="15:16" x14ac:dyDescent="0.2">
      <c r="O101" s="10">
        <f>'S5 Maquette'!I116*1.5</f>
        <v>0</v>
      </c>
      <c r="P101" s="10">
        <f>'S6 Maquette'!I116*1.5</f>
        <v>0</v>
      </c>
    </row>
    <row r="102" spans="15:16" x14ac:dyDescent="0.2">
      <c r="O102" s="10">
        <f>'S5 Maquette'!I117*1.5</f>
        <v>0</v>
      </c>
      <c r="P102" s="10">
        <f>'S6 Maquette'!I117*1.5</f>
        <v>0</v>
      </c>
    </row>
    <row r="103" spans="15:16" x14ac:dyDescent="0.2">
      <c r="O103" s="10">
        <f>'S5 Maquette'!I118*1.5</f>
        <v>0</v>
      </c>
      <c r="P103" s="10">
        <f>'S6 Maquette'!I118*1.5</f>
        <v>0</v>
      </c>
    </row>
    <row r="104" spans="15:16" x14ac:dyDescent="0.2">
      <c r="O104" s="10">
        <f>'S5 Maquette'!I119*1.5</f>
        <v>0</v>
      </c>
      <c r="P104" s="10">
        <f>'S6 Maquette'!I119*1.5</f>
        <v>0</v>
      </c>
    </row>
    <row r="105" spans="15:16" x14ac:dyDescent="0.2">
      <c r="O105" s="10">
        <f>'S5 Maquette'!I120*1.5</f>
        <v>0</v>
      </c>
      <c r="P105" s="10">
        <f>'S6 Maquette'!I120*1.5</f>
        <v>0</v>
      </c>
    </row>
    <row r="106" spans="15:16" x14ac:dyDescent="0.2">
      <c r="O106" s="10">
        <f>'S5 Maquette'!I121*1.5</f>
        <v>0</v>
      </c>
      <c r="P106" s="10">
        <f>'S6 Maquette'!I121*1.5</f>
        <v>0</v>
      </c>
    </row>
    <row r="107" spans="15:16" x14ac:dyDescent="0.2">
      <c r="O107" s="10">
        <f>'S5 Maquette'!I122*1.5</f>
        <v>0</v>
      </c>
      <c r="P107" s="10">
        <f>'S6 Maquette'!I122*1.5</f>
        <v>0</v>
      </c>
    </row>
    <row r="108" spans="15:16" x14ac:dyDescent="0.2">
      <c r="O108" s="10">
        <f>'S5 Maquette'!I123*1.5</f>
        <v>0</v>
      </c>
      <c r="P108" s="10">
        <f>'S6 Maquette'!I123*1.5</f>
        <v>0</v>
      </c>
    </row>
    <row r="109" spans="15:16" x14ac:dyDescent="0.2">
      <c r="O109" s="10">
        <f>'S5 Maquette'!I124*1.5</f>
        <v>0</v>
      </c>
      <c r="P109" s="10">
        <f>'S6 Maquette'!I124*1.5</f>
        <v>0</v>
      </c>
    </row>
    <row r="110" spans="15:16" x14ac:dyDescent="0.2">
      <c r="O110" s="10">
        <f>'S5 Maquette'!I125*1.5</f>
        <v>0</v>
      </c>
      <c r="P110" s="10">
        <f>'S6 Maquette'!I125*1.5</f>
        <v>0</v>
      </c>
    </row>
    <row r="111" spans="15:16" x14ac:dyDescent="0.2">
      <c r="O111" s="10">
        <f>'S5 Maquette'!I126*1.5</f>
        <v>0</v>
      </c>
      <c r="P111" s="10">
        <f>'S6 Maquette'!I126*1.5</f>
        <v>0</v>
      </c>
    </row>
    <row r="112" spans="15:16" x14ac:dyDescent="0.2">
      <c r="O112" s="10">
        <f>'S5 Maquette'!I127*1.5</f>
        <v>0</v>
      </c>
      <c r="P112" s="10">
        <f>'S6 Maquette'!I127*1.5</f>
        <v>0</v>
      </c>
    </row>
    <row r="113" spans="15:16" x14ac:dyDescent="0.2">
      <c r="O113" s="10">
        <f>'S5 Maquette'!I128*1.5</f>
        <v>0</v>
      </c>
      <c r="P113" s="10">
        <f>'S6 Maquette'!I128*1.5</f>
        <v>0</v>
      </c>
    </row>
    <row r="114" spans="15:16" x14ac:dyDescent="0.2">
      <c r="O114" s="10">
        <f>'S5 Maquette'!I129*1.5</f>
        <v>0</v>
      </c>
      <c r="P114" s="10">
        <f>'S6 Maquette'!I129*1.5</f>
        <v>0</v>
      </c>
    </row>
    <row r="115" spans="15:16" x14ac:dyDescent="0.2">
      <c r="O115" s="10">
        <f>'S5 Maquette'!I130*1.5</f>
        <v>0</v>
      </c>
      <c r="P115" s="10">
        <f>'S6 Maquette'!I130*1.5</f>
        <v>0</v>
      </c>
    </row>
    <row r="116" spans="15:16" x14ac:dyDescent="0.2">
      <c r="O116" s="10">
        <f>'S5 Maquette'!I131*1.5</f>
        <v>0</v>
      </c>
      <c r="P116" s="10">
        <f>'S6 Maquette'!I131*1.5</f>
        <v>0</v>
      </c>
    </row>
    <row r="117" spans="15:16" x14ac:dyDescent="0.2">
      <c r="O117" s="10">
        <f>'S5 Maquette'!I132*1.5</f>
        <v>0</v>
      </c>
      <c r="P117" s="10">
        <f>'S6 Maquette'!I132*1.5</f>
        <v>0</v>
      </c>
    </row>
    <row r="118" spans="15:16" x14ac:dyDescent="0.2">
      <c r="O118" s="10">
        <f>'S5 Maquette'!I133*1.5</f>
        <v>0</v>
      </c>
      <c r="P118" s="10">
        <f>'S6 Maquette'!I133*1.5</f>
        <v>0</v>
      </c>
    </row>
    <row r="119" spans="15:16" x14ac:dyDescent="0.2">
      <c r="O119" s="10">
        <f>'S5 Maquette'!I134*1.5</f>
        <v>0</v>
      </c>
      <c r="P119" s="10">
        <f>'S6 Maquette'!I134*1.5</f>
        <v>0</v>
      </c>
    </row>
    <row r="120" spans="15:16" x14ac:dyDescent="0.2">
      <c r="O120" s="10">
        <f>'S5 Maquette'!I135*1.5</f>
        <v>0</v>
      </c>
      <c r="P120" s="10">
        <f>'S6 Maquette'!I135*1.5</f>
        <v>0</v>
      </c>
    </row>
    <row r="121" spans="15:16" x14ac:dyDescent="0.2">
      <c r="O121" s="10">
        <f>'S5 Maquette'!I136*1.5</f>
        <v>0</v>
      </c>
      <c r="P121" s="10">
        <f>'S6 Maquette'!I136*1.5</f>
        <v>0</v>
      </c>
    </row>
    <row r="122" spans="15:16" x14ac:dyDescent="0.2">
      <c r="O122" s="10">
        <f>'S5 Maquette'!I137*1.5</f>
        <v>0</v>
      </c>
      <c r="P122" s="10">
        <f>'S6 Maquette'!I137*1.5</f>
        <v>0</v>
      </c>
    </row>
    <row r="123" spans="15:16" x14ac:dyDescent="0.2">
      <c r="O123" s="10">
        <f>'S5 Maquette'!I138*1.5</f>
        <v>0</v>
      </c>
      <c r="P123" s="10">
        <f>'S6 Maquette'!I138*1.5</f>
        <v>0</v>
      </c>
    </row>
    <row r="124" spans="15:16" x14ac:dyDescent="0.2">
      <c r="O124" s="10">
        <f>'S5 Maquette'!I139*1.5</f>
        <v>0</v>
      </c>
      <c r="P124" s="10">
        <f>'S6 Maquette'!I139*1.5</f>
        <v>0</v>
      </c>
    </row>
    <row r="125" spans="15:16" x14ac:dyDescent="0.2">
      <c r="O125" s="10">
        <f>'S5 Maquette'!I140*1.5</f>
        <v>0</v>
      </c>
      <c r="P125" s="10">
        <f>'S6 Maquette'!I140*1.5</f>
        <v>0</v>
      </c>
    </row>
    <row r="126" spans="15:16" x14ac:dyDescent="0.2">
      <c r="O126" s="10">
        <f>'S5 Maquette'!I141*1.5</f>
        <v>0</v>
      </c>
      <c r="P126" s="10">
        <f>'S6 Maquette'!I141*1.5</f>
        <v>0</v>
      </c>
    </row>
    <row r="127" spans="15:16" x14ac:dyDescent="0.2">
      <c r="O127" s="10">
        <f>'S5 Maquette'!I142*1.5</f>
        <v>0</v>
      </c>
      <c r="P127" s="10">
        <f>'S6 Maquette'!I142*1.5</f>
        <v>0</v>
      </c>
    </row>
    <row r="128" spans="15:16" x14ac:dyDescent="0.2">
      <c r="O128" s="10">
        <f>'S5 Maquette'!I143*1.5</f>
        <v>0</v>
      </c>
      <c r="P128" s="10">
        <f>'S6 Maquette'!I143*1.5</f>
        <v>0</v>
      </c>
    </row>
    <row r="129" spans="15:16" x14ac:dyDescent="0.2">
      <c r="O129" s="10">
        <f>'S5 Maquette'!I144*1.5</f>
        <v>0</v>
      </c>
      <c r="P129" s="10">
        <f>'S6 Maquette'!I144*1.5</f>
        <v>0</v>
      </c>
    </row>
    <row r="130" spans="15:16" x14ac:dyDescent="0.2">
      <c r="O130" s="10">
        <f>'S5 Maquette'!I145*1.5</f>
        <v>0</v>
      </c>
      <c r="P130" s="10">
        <f>'S6 Maquette'!I145*1.5</f>
        <v>0</v>
      </c>
    </row>
    <row r="131" spans="15:16" x14ac:dyDescent="0.2">
      <c r="O131" s="10">
        <f>'S5 Maquette'!I146*1.5</f>
        <v>0</v>
      </c>
      <c r="P131" s="10">
        <f>'S6 Maquette'!I146*1.5</f>
        <v>0</v>
      </c>
    </row>
    <row r="132" spans="15:16" x14ac:dyDescent="0.2">
      <c r="O132" s="10">
        <f>'S5 Maquette'!I147*1.5</f>
        <v>0</v>
      </c>
      <c r="P132" s="10">
        <f>'S6 Maquette'!I147*1.5</f>
        <v>0</v>
      </c>
    </row>
    <row r="133" spans="15:16" x14ac:dyDescent="0.2">
      <c r="O133" s="10">
        <f>'S5 Maquette'!I148*1.5</f>
        <v>0</v>
      </c>
      <c r="P133" s="10">
        <f>'S6 Maquette'!I148*1.5</f>
        <v>0</v>
      </c>
    </row>
    <row r="134" spans="15:16" x14ac:dyDescent="0.2">
      <c r="O134" s="10">
        <f>'S5 Maquette'!I149*1.5</f>
        <v>0</v>
      </c>
      <c r="P134" s="10">
        <f>'S6 Maquette'!I149*1.5</f>
        <v>0</v>
      </c>
    </row>
    <row r="135" spans="15:16" x14ac:dyDescent="0.2">
      <c r="O135" s="10">
        <f>'S5 Maquette'!I150*1.5</f>
        <v>0</v>
      </c>
      <c r="P135" s="10">
        <f>'S6 Maquette'!I150*1.5</f>
        <v>0</v>
      </c>
    </row>
    <row r="136" spans="15:16" x14ac:dyDescent="0.2">
      <c r="O136" s="10">
        <f>'S5 Maquette'!I151*1.5</f>
        <v>0</v>
      </c>
      <c r="P136" s="10">
        <f>'S6 Maquette'!I151*1.5</f>
        <v>0</v>
      </c>
    </row>
    <row r="137" spans="15:16" x14ac:dyDescent="0.2">
      <c r="O137" s="10">
        <f>'S5 Maquette'!I152*1.5</f>
        <v>0</v>
      </c>
      <c r="P137" s="10">
        <f>'S6 Maquette'!I152*1.5</f>
        <v>0</v>
      </c>
    </row>
    <row r="138" spans="15:16" x14ac:dyDescent="0.2">
      <c r="O138" s="10">
        <f>'S5 Maquette'!I153*1.5</f>
        <v>0</v>
      </c>
      <c r="P138" s="10">
        <f>'S6 Maquette'!I153*1.5</f>
        <v>0</v>
      </c>
    </row>
    <row r="139" spans="15:16" x14ac:dyDescent="0.2">
      <c r="O139" s="10">
        <f>'S5 Maquette'!I154*1.5</f>
        <v>0</v>
      </c>
      <c r="P139" s="10">
        <f>'S6 Maquette'!I154*1.5</f>
        <v>0</v>
      </c>
    </row>
    <row r="140" spans="15:16" x14ac:dyDescent="0.2">
      <c r="O140" s="10">
        <f>'S5 Maquette'!I155*1.5</f>
        <v>0</v>
      </c>
      <c r="P140" s="10">
        <f>'S6 Maquette'!I155*1.5</f>
        <v>0</v>
      </c>
    </row>
    <row r="141" spans="15:16" x14ac:dyDescent="0.2">
      <c r="O141" s="10">
        <f>'S5 Maquette'!I156*1.5</f>
        <v>0</v>
      </c>
      <c r="P141" s="10">
        <f>'S6 Maquette'!I156*1.5</f>
        <v>0</v>
      </c>
    </row>
    <row r="142" spans="15:16" x14ac:dyDescent="0.2">
      <c r="O142" s="10">
        <f>'S5 Maquette'!I157*1.5</f>
        <v>0</v>
      </c>
      <c r="P142" s="10">
        <f>'S6 Maquette'!I157*1.5</f>
        <v>0</v>
      </c>
    </row>
    <row r="143" spans="15:16" x14ac:dyDescent="0.2">
      <c r="O143" s="10">
        <f>'S5 Maquette'!I158*1.5</f>
        <v>0</v>
      </c>
      <c r="P143" s="10">
        <f>'S6 Maquette'!I158*1.5</f>
        <v>0</v>
      </c>
    </row>
    <row r="144" spans="15:16" x14ac:dyDescent="0.2">
      <c r="O144" s="10">
        <f>'S5 Maquette'!I159*1.5</f>
        <v>0</v>
      </c>
      <c r="P144" s="10">
        <f>'S6 Maquette'!I159*1.5</f>
        <v>0</v>
      </c>
    </row>
    <row r="145" spans="15:16" x14ac:dyDescent="0.2">
      <c r="O145" s="10">
        <f>'S5 Maquette'!I160*1.5</f>
        <v>0</v>
      </c>
      <c r="P145" s="10">
        <f>'S6 Maquette'!I160*1.5</f>
        <v>0</v>
      </c>
    </row>
    <row r="146" spans="15:16" x14ac:dyDescent="0.2">
      <c r="O146" s="10">
        <f>'S5 Maquette'!I161*1.5</f>
        <v>0</v>
      </c>
      <c r="P146" s="10">
        <f>'S6 Maquette'!I161*1.5</f>
        <v>0</v>
      </c>
    </row>
    <row r="147" spans="15:16" x14ac:dyDescent="0.2">
      <c r="O147" s="10">
        <f>'S5 Maquette'!I162*1.5</f>
        <v>0</v>
      </c>
      <c r="P147" s="10">
        <f>'S6 Maquette'!I162*1.5</f>
        <v>0</v>
      </c>
    </row>
    <row r="148" spans="15:16" x14ac:dyDescent="0.2">
      <c r="O148" s="10">
        <f>'S5 Maquette'!I163*1.5</f>
        <v>0</v>
      </c>
      <c r="P148" s="10">
        <f>'S6 Maquette'!I163*1.5</f>
        <v>0</v>
      </c>
    </row>
    <row r="149" spans="15:16" x14ac:dyDescent="0.2">
      <c r="O149" s="10">
        <f>'S5 Maquette'!I164*1.5</f>
        <v>0</v>
      </c>
      <c r="P149" s="10">
        <f>'S6 Maquette'!I164*1.5</f>
        <v>0</v>
      </c>
    </row>
    <row r="150" spans="15:16" x14ac:dyDescent="0.2">
      <c r="O150" s="10">
        <f>'S5 Maquette'!I165*1.5</f>
        <v>0</v>
      </c>
      <c r="P150" s="10">
        <f>'S6 Maquette'!I165*1.5</f>
        <v>0</v>
      </c>
    </row>
    <row r="151" spans="15:16" x14ac:dyDescent="0.2">
      <c r="O151" s="10">
        <f>'S5 Maquette'!I166*1.5</f>
        <v>0</v>
      </c>
      <c r="P151" s="10">
        <f>'S6 Maquette'!I166*1.5</f>
        <v>0</v>
      </c>
    </row>
    <row r="152" spans="15:16" x14ac:dyDescent="0.2">
      <c r="O152" s="10">
        <f>'S5 Maquette'!I167*1.5</f>
        <v>0</v>
      </c>
      <c r="P152" s="10">
        <f>'S6 Maquette'!I167*1.5</f>
        <v>0</v>
      </c>
    </row>
    <row r="153" spans="15:16" x14ac:dyDescent="0.2">
      <c r="O153" s="10">
        <f>'S5 Maquette'!I168*1.5</f>
        <v>0</v>
      </c>
      <c r="P153" s="10">
        <f>'S6 Maquette'!I168*1.5</f>
        <v>0</v>
      </c>
    </row>
    <row r="154" spans="15:16" x14ac:dyDescent="0.2">
      <c r="O154" s="10">
        <f>'S5 Maquette'!I169*1.5</f>
        <v>0</v>
      </c>
      <c r="P154" s="10">
        <f>'S6 Maquette'!I169*1.5</f>
        <v>0</v>
      </c>
    </row>
    <row r="155" spans="15:16" x14ac:dyDescent="0.2">
      <c r="O155" s="10">
        <f>'S5 Maquette'!I170*1.5</f>
        <v>0</v>
      </c>
      <c r="P155" s="10">
        <f>'S6 Maquette'!I170*1.5</f>
        <v>0</v>
      </c>
    </row>
    <row r="156" spans="15:16" x14ac:dyDescent="0.2">
      <c r="O156" s="10">
        <f>'S5 Maquette'!I171*1.5</f>
        <v>0</v>
      </c>
      <c r="P156" s="10">
        <f>'S6 Maquette'!I171*1.5</f>
        <v>0</v>
      </c>
    </row>
    <row r="157" spans="15:16" x14ac:dyDescent="0.2">
      <c r="O157" s="10">
        <f>'S5 Maquette'!I172*1.5</f>
        <v>0</v>
      </c>
      <c r="P157" s="10">
        <f>'S6 Maquette'!I172*1.5</f>
        <v>0</v>
      </c>
    </row>
    <row r="158" spans="15:16" x14ac:dyDescent="0.2">
      <c r="O158" s="10">
        <f>'S5 Maquette'!I173*1.5</f>
        <v>0</v>
      </c>
      <c r="P158" s="10">
        <f>'S6 Maquette'!I173*1.5</f>
        <v>0</v>
      </c>
    </row>
    <row r="159" spans="15:16" x14ac:dyDescent="0.2">
      <c r="O159" s="10">
        <f>'S5 Maquette'!I174*1.5</f>
        <v>0</v>
      </c>
      <c r="P159" s="10">
        <f>'S6 Maquette'!I174*1.5</f>
        <v>0</v>
      </c>
    </row>
    <row r="160" spans="15:16" x14ac:dyDescent="0.2">
      <c r="O160" s="10">
        <f>'S5 Maquette'!I175*1.5</f>
        <v>0</v>
      </c>
      <c r="P160" s="10">
        <f>'S6 Maquette'!I175*1.5</f>
        <v>0</v>
      </c>
    </row>
    <row r="161" spans="15:16" x14ac:dyDescent="0.2">
      <c r="O161" s="10">
        <f>'S5 Maquette'!I176*1.5</f>
        <v>0</v>
      </c>
      <c r="P161" s="10">
        <f>'S6 Maquette'!I176*1.5</f>
        <v>0</v>
      </c>
    </row>
    <row r="162" spans="15:16" x14ac:dyDescent="0.2">
      <c r="O162" s="10">
        <f>'S5 Maquette'!I177*1.5</f>
        <v>0</v>
      </c>
      <c r="P162" s="10">
        <f>'S6 Maquette'!I177*1.5</f>
        <v>0</v>
      </c>
    </row>
    <row r="163" spans="15:16" x14ac:dyDescent="0.2">
      <c r="O163" s="10">
        <f>'S5 Maquette'!I178*1.5</f>
        <v>0</v>
      </c>
      <c r="P163" s="10">
        <f>'S6 Maquette'!I178*1.5</f>
        <v>0</v>
      </c>
    </row>
    <row r="164" spans="15:16" x14ac:dyDescent="0.2">
      <c r="O164" s="10">
        <f>'S5 Maquette'!I179*1.5</f>
        <v>0</v>
      </c>
      <c r="P164" s="10">
        <f>'S6 Maquette'!I179*1.5</f>
        <v>0</v>
      </c>
    </row>
    <row r="165" spans="15:16" x14ac:dyDescent="0.2">
      <c r="O165" s="10">
        <f>'S5 Maquette'!I180*1.5</f>
        <v>0</v>
      </c>
      <c r="P165" s="10">
        <f>'S6 Maquette'!I180*1.5</f>
        <v>0</v>
      </c>
    </row>
    <row r="166" spans="15:16" x14ac:dyDescent="0.2">
      <c r="O166" s="10">
        <f>'S5 Maquette'!I181*1.5</f>
        <v>0</v>
      </c>
      <c r="P166" s="10">
        <f>'S6 Maquette'!I181*1.5</f>
        <v>0</v>
      </c>
    </row>
    <row r="167" spans="15:16" x14ac:dyDescent="0.2">
      <c r="O167" s="10">
        <f>'S5 Maquette'!I182*1.5</f>
        <v>0</v>
      </c>
      <c r="P167" s="10">
        <f>'S6 Maquette'!I182*1.5</f>
        <v>0</v>
      </c>
    </row>
    <row r="168" spans="15:16" x14ac:dyDescent="0.2">
      <c r="O168" s="10">
        <f>'S5 Maquette'!I183*1.5</f>
        <v>0</v>
      </c>
      <c r="P168" s="10">
        <f>'S6 Maquette'!I183*1.5</f>
        <v>0</v>
      </c>
    </row>
    <row r="169" spans="15:16" x14ac:dyDescent="0.2">
      <c r="O169" s="10">
        <f>'S5 Maquette'!I184*1.5</f>
        <v>0</v>
      </c>
      <c r="P169" s="10">
        <f>'S6 Maquette'!I184*1.5</f>
        <v>0</v>
      </c>
    </row>
    <row r="170" spans="15:16" x14ac:dyDescent="0.2">
      <c r="O170" s="10">
        <f>'S5 Maquette'!I185*1.5</f>
        <v>0</v>
      </c>
      <c r="P170" s="10">
        <f>'S6 Maquette'!I185*1.5</f>
        <v>0</v>
      </c>
    </row>
    <row r="171" spans="15:16" x14ac:dyDescent="0.2">
      <c r="O171" s="10">
        <f>'S5 Maquette'!I186*1.5</f>
        <v>0</v>
      </c>
      <c r="P171" s="10">
        <f>'S6 Maquette'!I186*1.5</f>
        <v>0</v>
      </c>
    </row>
    <row r="172" spans="15:16" x14ac:dyDescent="0.2">
      <c r="O172" s="10">
        <f>'S5 Maquette'!I187*1.5</f>
        <v>0</v>
      </c>
      <c r="P172" s="10">
        <f>'S6 Maquette'!I187*1.5</f>
        <v>0</v>
      </c>
    </row>
    <row r="173" spans="15:16" x14ac:dyDescent="0.2">
      <c r="O173" s="10">
        <f>'S5 Maquette'!I188*1.5</f>
        <v>0</v>
      </c>
      <c r="P173" s="10">
        <f>'S6 Maquette'!I188*1.5</f>
        <v>0</v>
      </c>
    </row>
    <row r="174" spans="15:16" x14ac:dyDescent="0.2">
      <c r="O174" s="10">
        <f>'S5 Maquette'!I189*1.5</f>
        <v>0</v>
      </c>
      <c r="P174" s="10">
        <f>'S6 Maquette'!I189*1.5</f>
        <v>0</v>
      </c>
    </row>
    <row r="175" spans="15:16" x14ac:dyDescent="0.2">
      <c r="O175" s="10">
        <f>'S5 Maquette'!I190*1.5</f>
        <v>0</v>
      </c>
      <c r="P175" s="10">
        <f>'S6 Maquette'!I190*1.5</f>
        <v>0</v>
      </c>
    </row>
    <row r="176" spans="15:16" x14ac:dyDescent="0.2">
      <c r="O176" s="10">
        <f>'S5 Maquette'!I191*1.5</f>
        <v>0</v>
      </c>
      <c r="P176" s="10">
        <f>'S6 Maquette'!I191*1.5</f>
        <v>0</v>
      </c>
    </row>
    <row r="177" spans="15:16" x14ac:dyDescent="0.2">
      <c r="O177" s="10">
        <f>'S5 Maquette'!I192*1.5</f>
        <v>0</v>
      </c>
      <c r="P177" s="10">
        <f>'S6 Maquette'!I192*1.5</f>
        <v>0</v>
      </c>
    </row>
    <row r="178" spans="15:16" x14ac:dyDescent="0.2">
      <c r="O178" s="10">
        <f>'S5 Maquette'!I193*1.5</f>
        <v>0</v>
      </c>
      <c r="P178" s="10">
        <f>'S6 Maquette'!I193*1.5</f>
        <v>0</v>
      </c>
    </row>
    <row r="179" spans="15:16" x14ac:dyDescent="0.2">
      <c r="O179" s="10">
        <f>'S5 Maquette'!I194*1.5</f>
        <v>0</v>
      </c>
      <c r="P179" s="10">
        <f>'S6 Maquette'!I194*1.5</f>
        <v>0</v>
      </c>
    </row>
    <row r="180" spans="15:16" x14ac:dyDescent="0.2">
      <c r="O180" s="10">
        <f>'S5 Maquette'!I195*1.5</f>
        <v>0</v>
      </c>
      <c r="P180" s="10">
        <f>'S6 Maquette'!I195*1.5</f>
        <v>0</v>
      </c>
    </row>
    <row r="181" spans="15:16" x14ac:dyDescent="0.2">
      <c r="O181" s="10">
        <f>'S5 Maquette'!I196*1.5</f>
        <v>0</v>
      </c>
      <c r="P181" s="10">
        <f>'S6 Maquette'!I196*1.5</f>
        <v>0</v>
      </c>
    </row>
    <row r="182" spans="15:16" x14ac:dyDescent="0.2">
      <c r="O182" s="10">
        <f>'S5 Maquette'!I197*1.5</f>
        <v>0</v>
      </c>
      <c r="P182" s="10">
        <f>'S6 Maquette'!I197*1.5</f>
        <v>0</v>
      </c>
    </row>
    <row r="183" spans="15:16" x14ac:dyDescent="0.2">
      <c r="O183" s="10">
        <f>'S5 Maquette'!I198*1.5</f>
        <v>0</v>
      </c>
      <c r="P183" s="10">
        <f>'S6 Maquette'!I198*1.5</f>
        <v>0</v>
      </c>
    </row>
    <row r="184" spans="15:16" x14ac:dyDescent="0.2">
      <c r="O184" s="10">
        <f>'S5 Maquette'!I199*1.5</f>
        <v>0</v>
      </c>
      <c r="P184" s="10">
        <f>'S6 Maquette'!I199*1.5</f>
        <v>0</v>
      </c>
    </row>
    <row r="185" spans="15:16" x14ac:dyDescent="0.2">
      <c r="O185" s="10">
        <f>'S5 Maquette'!I200*1.5</f>
        <v>0</v>
      </c>
      <c r="P185" s="10">
        <f>'S6 Maquette'!I200*1.5</f>
        <v>0</v>
      </c>
    </row>
    <row r="186" spans="15:16" x14ac:dyDescent="0.2">
      <c r="O186" s="10">
        <f>'S5 Maquette'!I201*1.5</f>
        <v>0</v>
      </c>
      <c r="P186" s="10">
        <f>'S6 Maquette'!I201*1.5</f>
        <v>0</v>
      </c>
    </row>
    <row r="187" spans="15:16" x14ac:dyDescent="0.2">
      <c r="O187" s="10">
        <f>'S5 Maquette'!I202*1.5</f>
        <v>0</v>
      </c>
      <c r="P187" s="10">
        <f>'S6 Maquette'!I202*1.5</f>
        <v>0</v>
      </c>
    </row>
    <row r="188" spans="15:16" x14ac:dyDescent="0.2">
      <c r="O188" s="10">
        <f>'S5 Maquette'!I203*1.5</f>
        <v>0</v>
      </c>
      <c r="P188" s="10">
        <f>'S6 Maquette'!I203*1.5</f>
        <v>0</v>
      </c>
    </row>
    <row r="189" spans="15:16" x14ac:dyDescent="0.2">
      <c r="O189" s="10">
        <f>'S5 Maquette'!I204*1.5</f>
        <v>0</v>
      </c>
      <c r="P189" s="10">
        <f>'S6 Maquette'!I204*1.5</f>
        <v>0</v>
      </c>
    </row>
    <row r="190" spans="15:16" x14ac:dyDescent="0.2">
      <c r="O190" s="10">
        <f>'S5 Maquette'!I205*1.5</f>
        <v>0</v>
      </c>
      <c r="P190" s="10">
        <f>'S6 Maquette'!I205*1.5</f>
        <v>0</v>
      </c>
    </row>
    <row r="191" spans="15:16" x14ac:dyDescent="0.2">
      <c r="O191" s="10">
        <f>'S5 Maquette'!I206*1.5</f>
        <v>0</v>
      </c>
      <c r="P191" s="10">
        <f>'S6 Maquette'!I206*1.5</f>
        <v>0</v>
      </c>
    </row>
    <row r="192" spans="15:16" x14ac:dyDescent="0.2">
      <c r="O192" s="10">
        <f>'S5 Maquette'!I207*1.5</f>
        <v>0</v>
      </c>
      <c r="P192" s="10">
        <f>'S6 Maquette'!I207*1.5</f>
        <v>0</v>
      </c>
    </row>
    <row r="193" spans="15:16" x14ac:dyDescent="0.2">
      <c r="O193" s="10">
        <f>'S5 Maquette'!I208*1.5</f>
        <v>0</v>
      </c>
      <c r="P193" s="10">
        <f>'S6 Maquette'!I208*1.5</f>
        <v>0</v>
      </c>
    </row>
    <row r="194" spans="15:16" x14ac:dyDescent="0.2">
      <c r="O194" s="10">
        <f>'S5 Maquette'!I209*1.5</f>
        <v>0</v>
      </c>
      <c r="P194" s="10">
        <f>'S6 Maquette'!I209*1.5</f>
        <v>0</v>
      </c>
    </row>
    <row r="195" spans="15:16" x14ac:dyDescent="0.2">
      <c r="O195" s="10">
        <f>'S5 Maquette'!I210*1.5</f>
        <v>0</v>
      </c>
      <c r="P195" s="10">
        <f>'S6 Maquette'!I210*1.5</f>
        <v>0</v>
      </c>
    </row>
    <row r="196" spans="15:16" x14ac:dyDescent="0.2">
      <c r="O196" s="10">
        <f>'S5 Maquette'!I211*1.5</f>
        <v>0</v>
      </c>
      <c r="P196" s="10">
        <f>'S6 Maquette'!I211*1.5</f>
        <v>0</v>
      </c>
    </row>
    <row r="197" spans="15:16" x14ac:dyDescent="0.2">
      <c r="O197" s="10">
        <f>'S5 Maquette'!I212*1.5</f>
        <v>0</v>
      </c>
      <c r="P197" s="10">
        <f>'S6 Maquette'!I212*1.5</f>
        <v>0</v>
      </c>
    </row>
    <row r="198" spans="15:16" x14ac:dyDescent="0.2">
      <c r="O198" s="10">
        <f>'S5 Maquette'!I213*1.5</f>
        <v>0</v>
      </c>
      <c r="P198" s="10">
        <f>'S6 Maquette'!I213*1.5</f>
        <v>0</v>
      </c>
    </row>
    <row r="199" spans="15:16" x14ac:dyDescent="0.2">
      <c r="O199" s="10">
        <f>'S5 Maquette'!I214*1.5</f>
        <v>0</v>
      </c>
      <c r="P199" s="10">
        <f>'S6 Maquette'!I214*1.5</f>
        <v>0</v>
      </c>
    </row>
    <row r="200" spans="15:16" x14ac:dyDescent="0.2">
      <c r="O200" s="10">
        <f>'S5 Maquette'!I215*1.5</f>
        <v>0</v>
      </c>
      <c r="P200" s="10">
        <f>'S6 Maquette'!I215*1.5</f>
        <v>0</v>
      </c>
    </row>
    <row r="201" spans="15:16" x14ac:dyDescent="0.2">
      <c r="O201" s="10">
        <f>'S5 Maquette'!I216*1.5</f>
        <v>0</v>
      </c>
      <c r="P201" s="10">
        <f>'S6 Maquette'!I216*1.5</f>
        <v>0</v>
      </c>
    </row>
    <row r="202" spans="15:16" x14ac:dyDescent="0.2">
      <c r="O202" s="10">
        <f>'S5 Maquette'!I217*1.5</f>
        <v>0</v>
      </c>
      <c r="P202" s="10">
        <f>'S6 Maquette'!I217*1.5</f>
        <v>0</v>
      </c>
    </row>
    <row r="203" spans="15:16" x14ac:dyDescent="0.2">
      <c r="O203" s="10">
        <f>'S5 Maquette'!I218*1.5</f>
        <v>0</v>
      </c>
      <c r="P203" s="10">
        <f>'S6 Maquette'!I218*1.5</f>
        <v>0</v>
      </c>
    </row>
    <row r="204" spans="15:16" x14ac:dyDescent="0.2">
      <c r="O204" s="10">
        <f>'S5 Maquette'!I219*1.5</f>
        <v>0</v>
      </c>
      <c r="P204" s="10">
        <f>'S6 Maquette'!I219*1.5</f>
        <v>0</v>
      </c>
    </row>
    <row r="205" spans="15:16" x14ac:dyDescent="0.2">
      <c r="O205" s="10">
        <f>'S5 Maquette'!I220*1.5</f>
        <v>0</v>
      </c>
      <c r="P205" s="10">
        <f>'S6 Maquette'!I220*1.5</f>
        <v>0</v>
      </c>
    </row>
    <row r="206" spans="15:16" x14ac:dyDescent="0.2">
      <c r="O206" s="10">
        <f>'S5 Maquette'!I221*1.5</f>
        <v>0</v>
      </c>
      <c r="P206" s="10">
        <f>'S6 Maquette'!I221*1.5</f>
        <v>0</v>
      </c>
    </row>
    <row r="207" spans="15:16" x14ac:dyDescent="0.2">
      <c r="O207" s="10">
        <f>'S5 Maquette'!I222*1.5</f>
        <v>0</v>
      </c>
      <c r="P207" s="10">
        <f>'S6 Maquette'!I222*1.5</f>
        <v>0</v>
      </c>
    </row>
    <row r="208" spans="15:16" x14ac:dyDescent="0.2">
      <c r="O208" s="10">
        <f>'S5 Maquette'!I223*1.5</f>
        <v>0</v>
      </c>
      <c r="P208" s="10">
        <f>'S6 Maquette'!I223*1.5</f>
        <v>0</v>
      </c>
    </row>
    <row r="209" spans="15:16" x14ac:dyDescent="0.2">
      <c r="O209" s="10">
        <f>'S5 Maquette'!I224*1.5</f>
        <v>0</v>
      </c>
      <c r="P209" s="10">
        <f>'S6 Maquette'!I224*1.5</f>
        <v>0</v>
      </c>
    </row>
    <row r="210" spans="15:16" x14ac:dyDescent="0.2">
      <c r="O210" s="10">
        <f>'S5 Maquette'!I225*1.5</f>
        <v>0</v>
      </c>
      <c r="P210" s="10">
        <f>'S6 Maquette'!I225*1.5</f>
        <v>0</v>
      </c>
    </row>
    <row r="211" spans="15:16" x14ac:dyDescent="0.2">
      <c r="O211" s="10">
        <f>'S5 Maquette'!I226*1.5</f>
        <v>0</v>
      </c>
      <c r="P211" s="10">
        <f>'S6 Maquette'!I226*1.5</f>
        <v>0</v>
      </c>
    </row>
    <row r="212" spans="15:16" x14ac:dyDescent="0.2">
      <c r="O212" s="10">
        <f>'S5 Maquette'!I227*1.5</f>
        <v>0</v>
      </c>
      <c r="P212" s="10">
        <f>'S6 Maquette'!I227*1.5</f>
        <v>0</v>
      </c>
    </row>
    <row r="213" spans="15:16" x14ac:dyDescent="0.2">
      <c r="O213" s="10">
        <f>'S5 Maquette'!I228*1.5</f>
        <v>0</v>
      </c>
      <c r="P213" s="10">
        <f>'S6 Maquette'!I228*1.5</f>
        <v>0</v>
      </c>
    </row>
    <row r="214" spans="15:16" x14ac:dyDescent="0.2">
      <c r="O214" s="10">
        <f>'S5 Maquette'!I229*1.5</f>
        <v>0</v>
      </c>
      <c r="P214" s="10">
        <f>'S6 Maquette'!I229*1.5</f>
        <v>0</v>
      </c>
    </row>
    <row r="215" spans="15:16" x14ac:dyDescent="0.2">
      <c r="O215" s="10">
        <f>'S5 Maquette'!I230*1.5</f>
        <v>0</v>
      </c>
      <c r="P215" s="10">
        <f>'S6 Maquette'!I230*1.5</f>
        <v>0</v>
      </c>
    </row>
    <row r="216" spans="15:16" x14ac:dyDescent="0.2">
      <c r="O216" s="10">
        <f>'S5 Maquette'!I231*1.5</f>
        <v>0</v>
      </c>
      <c r="P216" s="10">
        <f>'S6 Maquette'!I231*1.5</f>
        <v>0</v>
      </c>
    </row>
    <row r="217" spans="15:16" x14ac:dyDescent="0.2">
      <c r="O217" s="10">
        <f>'S5 Maquette'!I232*1.5</f>
        <v>0</v>
      </c>
      <c r="P217" s="10">
        <f>'S6 Maquette'!I232*1.5</f>
        <v>0</v>
      </c>
    </row>
    <row r="218" spans="15:16" x14ac:dyDescent="0.2">
      <c r="O218" s="10">
        <f>'S5 Maquette'!I233*1.5</f>
        <v>0</v>
      </c>
      <c r="P218" s="10">
        <f>'S6 Maquette'!I233*1.5</f>
        <v>0</v>
      </c>
    </row>
    <row r="219" spans="15:16" x14ac:dyDescent="0.2">
      <c r="O219" s="10">
        <f>'S5 Maquette'!I234*1.5</f>
        <v>0</v>
      </c>
      <c r="P219" s="10">
        <f>'S6 Maquette'!I234*1.5</f>
        <v>0</v>
      </c>
    </row>
    <row r="220" spans="15:16" x14ac:dyDescent="0.2">
      <c r="O220" s="10">
        <f>'S5 Maquette'!I235*1.5</f>
        <v>0</v>
      </c>
      <c r="P220" s="10">
        <f>'S6 Maquette'!I235*1.5</f>
        <v>0</v>
      </c>
    </row>
    <row r="221" spans="15:16" x14ac:dyDescent="0.2">
      <c r="O221" s="10">
        <f>'S5 Maquette'!I236*1.5</f>
        <v>0</v>
      </c>
      <c r="P221" s="10">
        <f>'S6 Maquette'!I236*1.5</f>
        <v>0</v>
      </c>
    </row>
    <row r="222" spans="15:16" x14ac:dyDescent="0.2">
      <c r="O222" s="10">
        <f>'S5 Maquette'!I237*1.5</f>
        <v>0</v>
      </c>
      <c r="P222" s="10">
        <f>'S6 Maquette'!I237*1.5</f>
        <v>0</v>
      </c>
    </row>
    <row r="223" spans="15:16" x14ac:dyDescent="0.2">
      <c r="O223" s="10">
        <f>'S5 Maquette'!I238*1.5</f>
        <v>0</v>
      </c>
      <c r="P223" s="10">
        <f>'S6 Maquette'!I238*1.5</f>
        <v>0</v>
      </c>
    </row>
    <row r="224" spans="15:16" x14ac:dyDescent="0.2">
      <c r="O224" s="10">
        <f>'S5 Maquette'!I239*1.5</f>
        <v>0</v>
      </c>
      <c r="P224" s="10">
        <f>'S6 Maquette'!I239*1.5</f>
        <v>0</v>
      </c>
    </row>
    <row r="225" spans="15:16" x14ac:dyDescent="0.2">
      <c r="O225" s="10">
        <f>'S5 Maquette'!I240*1.5</f>
        <v>0</v>
      </c>
      <c r="P225" s="10">
        <f>'S6 Maquette'!I240*1.5</f>
        <v>0</v>
      </c>
    </row>
    <row r="226" spans="15:16" x14ac:dyDescent="0.2">
      <c r="O226" s="10">
        <f>'S5 Maquette'!I241*1.5</f>
        <v>0</v>
      </c>
      <c r="P226" s="10">
        <f>'S6 Maquette'!I241*1.5</f>
        <v>0</v>
      </c>
    </row>
    <row r="227" spans="15:16" x14ac:dyDescent="0.2">
      <c r="O227" s="10">
        <f>'S5 Maquette'!I242*1.5</f>
        <v>0</v>
      </c>
      <c r="P227" s="10">
        <f>'S6 Maquette'!I242*1.5</f>
        <v>0</v>
      </c>
    </row>
    <row r="228" spans="15:16" x14ac:dyDescent="0.2">
      <c r="O228" s="10">
        <f>'S5 Maquette'!I243*1.5</f>
        <v>0</v>
      </c>
      <c r="P228" s="10">
        <f>'S6 Maquette'!I243*1.5</f>
        <v>0</v>
      </c>
    </row>
    <row r="229" spans="15:16" x14ac:dyDescent="0.2">
      <c r="O229" s="10">
        <f>'S5 Maquette'!I244*1.5</f>
        <v>0</v>
      </c>
      <c r="P229" s="10">
        <f>'S6 Maquette'!I244*1.5</f>
        <v>0</v>
      </c>
    </row>
    <row r="230" spans="15:16" x14ac:dyDescent="0.2">
      <c r="O230" s="10">
        <f>'S5 Maquette'!I245*1.5</f>
        <v>0</v>
      </c>
      <c r="P230" s="10">
        <f>'S6 Maquette'!I245*1.5</f>
        <v>0</v>
      </c>
    </row>
    <row r="231" spans="15:16" x14ac:dyDescent="0.2">
      <c r="O231" s="10">
        <f>'S5 Maquette'!I246*1.5</f>
        <v>0</v>
      </c>
      <c r="P231" s="10">
        <f>'S6 Maquette'!I246*1.5</f>
        <v>0</v>
      </c>
    </row>
    <row r="232" spans="15:16" x14ac:dyDescent="0.2">
      <c r="O232" s="10">
        <f>'S5 Maquette'!I247*1.5</f>
        <v>0</v>
      </c>
      <c r="P232" s="10">
        <f>'S6 Maquette'!I247*1.5</f>
        <v>0</v>
      </c>
    </row>
    <row r="233" spans="15:16" x14ac:dyDescent="0.2">
      <c r="O233" s="10">
        <f>'S5 Maquette'!I248*1.5</f>
        <v>0</v>
      </c>
      <c r="P233" s="10">
        <f>'S6 Maquette'!I248*1.5</f>
        <v>0</v>
      </c>
    </row>
    <row r="234" spans="15:16" x14ac:dyDescent="0.2">
      <c r="O234" s="10">
        <f>'S5 Maquette'!I249*1.5</f>
        <v>0</v>
      </c>
      <c r="P234" s="10">
        <f>'S6 Maquette'!I249*1.5</f>
        <v>0</v>
      </c>
    </row>
    <row r="235" spans="15:16" x14ac:dyDescent="0.2">
      <c r="O235" s="10">
        <f>'S5 Maquette'!I250*1.5</f>
        <v>0</v>
      </c>
      <c r="P235" s="10">
        <f>'S6 Maquette'!I250*1.5</f>
        <v>0</v>
      </c>
    </row>
    <row r="236" spans="15:16" x14ac:dyDescent="0.2">
      <c r="O236" s="10">
        <f>'S5 Maquette'!I251*1.5</f>
        <v>0</v>
      </c>
      <c r="P236" s="10">
        <f>'S6 Maquette'!I251*1.5</f>
        <v>0</v>
      </c>
    </row>
    <row r="237" spans="15:16" x14ac:dyDescent="0.2">
      <c r="O237" s="10">
        <f>'S5 Maquette'!I252*1.5</f>
        <v>0</v>
      </c>
      <c r="P237" s="10">
        <f>'S6 Maquette'!I252*1.5</f>
        <v>0</v>
      </c>
    </row>
    <row r="238" spans="15:16" x14ac:dyDescent="0.2">
      <c r="O238" s="10">
        <f>'S5 Maquette'!I253*1.5</f>
        <v>0</v>
      </c>
      <c r="P238" s="10">
        <f>'S6 Maquette'!I253*1.5</f>
        <v>0</v>
      </c>
    </row>
    <row r="239" spans="15:16" x14ac:dyDescent="0.2">
      <c r="O239" s="10">
        <f>'S5 Maquette'!I254*1.5</f>
        <v>0</v>
      </c>
      <c r="P239" s="10">
        <f>'S6 Maquette'!I254*1.5</f>
        <v>0</v>
      </c>
    </row>
    <row r="240" spans="15:16" x14ac:dyDescent="0.2">
      <c r="O240" s="10">
        <f>'S5 Maquette'!I255*1.5</f>
        <v>0</v>
      </c>
      <c r="P240" s="10">
        <f>'S6 Maquette'!I255*1.5</f>
        <v>0</v>
      </c>
    </row>
    <row r="241" spans="15:16" x14ac:dyDescent="0.2">
      <c r="O241" s="10">
        <f>'S5 Maquette'!I256*1.5</f>
        <v>0</v>
      </c>
      <c r="P241" s="10">
        <f>'S6 Maquette'!I256*1.5</f>
        <v>0</v>
      </c>
    </row>
    <row r="242" spans="15:16" x14ac:dyDescent="0.2">
      <c r="O242" s="10">
        <f>'S5 Maquette'!I257*1.5</f>
        <v>0</v>
      </c>
      <c r="P242" s="10">
        <f>'S6 Maquette'!I257*1.5</f>
        <v>0</v>
      </c>
    </row>
    <row r="243" spans="15:16" x14ac:dyDescent="0.2">
      <c r="O243" s="10">
        <f>'S5 Maquette'!I258*1.5</f>
        <v>0</v>
      </c>
      <c r="P243" s="10">
        <f>'S6 Maquette'!I258*1.5</f>
        <v>0</v>
      </c>
    </row>
    <row r="244" spans="15:16" x14ac:dyDescent="0.2">
      <c r="O244" s="10">
        <f>'S5 Maquette'!I259*1.5</f>
        <v>0</v>
      </c>
      <c r="P244" s="10">
        <f>'S6 Maquette'!I259*1.5</f>
        <v>0</v>
      </c>
    </row>
    <row r="245" spans="15:16" x14ac:dyDescent="0.2">
      <c r="O245" s="10">
        <f>'S5 Maquette'!I260*1.5</f>
        <v>0</v>
      </c>
      <c r="P245" s="10">
        <f>'S6 Maquette'!I260*1.5</f>
        <v>0</v>
      </c>
    </row>
    <row r="246" spans="15:16" x14ac:dyDescent="0.2">
      <c r="O246" s="10">
        <f>'S5 Maquette'!I261*1.5</f>
        <v>0</v>
      </c>
      <c r="P246" s="10">
        <f>'S6 Maquette'!I261*1.5</f>
        <v>0</v>
      </c>
    </row>
    <row r="247" spans="15:16" x14ac:dyDescent="0.2">
      <c r="O247" s="10">
        <f>'S5 Maquette'!I262*1.5</f>
        <v>0</v>
      </c>
      <c r="P247" s="10">
        <f>'S6 Maquette'!I262*1.5</f>
        <v>0</v>
      </c>
    </row>
    <row r="248" spans="15:16" x14ac:dyDescent="0.2">
      <c r="O248" s="10">
        <f>'S5 Maquette'!I263*1.5</f>
        <v>0</v>
      </c>
      <c r="P248" s="10">
        <f>'S6 Maquette'!I263*1.5</f>
        <v>0</v>
      </c>
    </row>
    <row r="249" spans="15:16" x14ac:dyDescent="0.2">
      <c r="O249" s="10">
        <f>'S5 Maquette'!I264*1.5</f>
        <v>0</v>
      </c>
      <c r="P249" s="10">
        <f>'S6 Maquette'!I264*1.5</f>
        <v>0</v>
      </c>
    </row>
    <row r="250" spans="15:16" x14ac:dyDescent="0.2">
      <c r="O250" s="10">
        <f>'S5 Maquette'!I265*1.5</f>
        <v>0</v>
      </c>
      <c r="P250" s="10">
        <f>'S6 Maquette'!I265*1.5</f>
        <v>0</v>
      </c>
    </row>
    <row r="251" spans="15:16" x14ac:dyDescent="0.2">
      <c r="O251" s="10">
        <f>'S5 Maquette'!I266*1.5</f>
        <v>0</v>
      </c>
      <c r="P251" s="10">
        <f>'S6 Maquette'!I266*1.5</f>
        <v>0</v>
      </c>
    </row>
    <row r="252" spans="15:16" x14ac:dyDescent="0.2">
      <c r="O252" s="10">
        <f>'S5 Maquette'!I267*1.5</f>
        <v>0</v>
      </c>
      <c r="P252" s="10">
        <f>'S6 Maquette'!I267*1.5</f>
        <v>0</v>
      </c>
    </row>
    <row r="253" spans="15:16" x14ac:dyDescent="0.2">
      <c r="O253" s="10">
        <f>'S5 Maquette'!I268*1.5</f>
        <v>0</v>
      </c>
      <c r="P253" s="10">
        <f>'S6 Maquette'!I268*1.5</f>
        <v>0</v>
      </c>
    </row>
    <row r="254" spans="15:16" x14ac:dyDescent="0.2">
      <c r="O254" s="10">
        <f>'S5 Maquette'!I269*1.5</f>
        <v>0</v>
      </c>
      <c r="P254" s="10">
        <f>'S6 Maquette'!I269*1.5</f>
        <v>0</v>
      </c>
    </row>
    <row r="255" spans="15:16" x14ac:dyDescent="0.2">
      <c r="O255" s="10">
        <f>'S5 Maquette'!I270*1.5</f>
        <v>0</v>
      </c>
      <c r="P255" s="10">
        <f>'S6 Maquette'!I270*1.5</f>
        <v>0</v>
      </c>
    </row>
    <row r="256" spans="15:16" x14ac:dyDescent="0.2">
      <c r="O256" s="10">
        <f>'S5 Maquette'!I271*1.5</f>
        <v>0</v>
      </c>
      <c r="P256" s="10">
        <f>'S6 Maquette'!I271*1.5</f>
        <v>0</v>
      </c>
    </row>
    <row r="257" spans="15:16" x14ac:dyDescent="0.2">
      <c r="O257" s="10">
        <f>'S5 Maquette'!I272*1.5</f>
        <v>0</v>
      </c>
      <c r="P257" s="10">
        <f>'S6 Maquette'!I272*1.5</f>
        <v>0</v>
      </c>
    </row>
    <row r="258" spans="15:16" x14ac:dyDescent="0.2">
      <c r="O258" s="10">
        <f>'S5 Maquette'!I273*1.5</f>
        <v>0</v>
      </c>
      <c r="P258" s="10">
        <f>'S6 Maquette'!I273*1.5</f>
        <v>0</v>
      </c>
    </row>
    <row r="259" spans="15:16" x14ac:dyDescent="0.2">
      <c r="O259" s="10">
        <f>'S5 Maquette'!I274*1.5</f>
        <v>0</v>
      </c>
      <c r="P259" s="10">
        <f>'S6 Maquette'!I274*1.5</f>
        <v>0</v>
      </c>
    </row>
    <row r="260" spans="15:16" x14ac:dyDescent="0.2">
      <c r="O260" s="10">
        <f>'S5 Maquette'!I275*1.5</f>
        <v>0</v>
      </c>
      <c r="P260" s="10">
        <f>'S6 Maquette'!I275*1.5</f>
        <v>0</v>
      </c>
    </row>
    <row r="261" spans="15:16" x14ac:dyDescent="0.2">
      <c r="O261" s="10">
        <f>'S5 Maquette'!I276*1.5</f>
        <v>0</v>
      </c>
      <c r="P261" s="10">
        <f>'S6 Maquette'!I276*1.5</f>
        <v>0</v>
      </c>
    </row>
    <row r="262" spans="15:16" x14ac:dyDescent="0.2">
      <c r="O262" s="10">
        <f>'S5 Maquette'!I277*1.5</f>
        <v>0</v>
      </c>
      <c r="P262" s="10">
        <f>'S6 Maquette'!I277*1.5</f>
        <v>0</v>
      </c>
    </row>
    <row r="263" spans="15:16" x14ac:dyDescent="0.2">
      <c r="O263" s="10">
        <f>'S5 Maquette'!I278*1.5</f>
        <v>0</v>
      </c>
      <c r="P263" s="10">
        <f>'S6 Maquette'!I278*1.5</f>
        <v>0</v>
      </c>
    </row>
    <row r="264" spans="15:16" x14ac:dyDescent="0.2">
      <c r="O264" s="10">
        <f>'S5 Maquette'!I279*1.5</f>
        <v>0</v>
      </c>
      <c r="P264" s="10">
        <f>'S6 Maquette'!I279*1.5</f>
        <v>0</v>
      </c>
    </row>
    <row r="265" spans="15:16" x14ac:dyDescent="0.2">
      <c r="O265" s="10">
        <f>'S5 Maquette'!I280*1.5</f>
        <v>0</v>
      </c>
      <c r="P265" s="10">
        <f>'S6 Maquette'!I280*1.5</f>
        <v>0</v>
      </c>
    </row>
    <row r="266" spans="15:16" x14ac:dyDescent="0.2">
      <c r="O266" s="10">
        <f>'S5 Maquette'!I281*1.5</f>
        <v>0</v>
      </c>
      <c r="P266" s="10">
        <f>'S6 Maquette'!I281*1.5</f>
        <v>0</v>
      </c>
    </row>
    <row r="267" spans="15:16" x14ac:dyDescent="0.2">
      <c r="O267" s="10">
        <f>'S5 Maquette'!I282*1.5</f>
        <v>0</v>
      </c>
      <c r="P267" s="10">
        <f>'S6 Maquette'!I282*1.5</f>
        <v>0</v>
      </c>
    </row>
    <row r="268" spans="15:16" x14ac:dyDescent="0.2">
      <c r="O268" s="10">
        <f>'S5 Maquette'!I283*1.5</f>
        <v>0</v>
      </c>
      <c r="P268" s="10">
        <f>'S6 Maquette'!I283*1.5</f>
        <v>0</v>
      </c>
    </row>
    <row r="269" spans="15:16" x14ac:dyDescent="0.2">
      <c r="O269" s="10">
        <f>'S5 Maquette'!I284*1.5</f>
        <v>0</v>
      </c>
      <c r="P269" s="10">
        <f>'S6 Maquette'!I284*1.5</f>
        <v>0</v>
      </c>
    </row>
    <row r="270" spans="15:16" x14ac:dyDescent="0.2">
      <c r="O270" s="10">
        <f>'S5 Maquette'!I285*1.5</f>
        <v>0</v>
      </c>
      <c r="P270" s="10">
        <f>'S6 Maquette'!I285*1.5</f>
        <v>0</v>
      </c>
    </row>
    <row r="271" spans="15:16" x14ac:dyDescent="0.2">
      <c r="O271" s="10">
        <f>'S5 Maquette'!I286*1.5</f>
        <v>0</v>
      </c>
      <c r="P271" s="10">
        <f>'S6 Maquette'!I286*1.5</f>
        <v>0</v>
      </c>
    </row>
    <row r="272" spans="15:16" x14ac:dyDescent="0.2">
      <c r="O272" s="10">
        <f>'S5 Maquette'!I287*1.5</f>
        <v>0</v>
      </c>
      <c r="P272" s="10">
        <f>'S6 Maquette'!I287*1.5</f>
        <v>0</v>
      </c>
    </row>
    <row r="273" spans="15:16" x14ac:dyDescent="0.2">
      <c r="O273" s="10">
        <f>'S5 Maquette'!I288*1.5</f>
        <v>0</v>
      </c>
      <c r="P273" s="10">
        <f>'S6 Maquette'!I288*1.5</f>
        <v>0</v>
      </c>
    </row>
    <row r="274" spans="15:16" x14ac:dyDescent="0.2">
      <c r="O274" s="10">
        <f>'S5 Maquette'!I289*1.5</f>
        <v>0</v>
      </c>
      <c r="P274" s="10">
        <f>'S6 Maquette'!I289*1.5</f>
        <v>0</v>
      </c>
    </row>
    <row r="275" spans="15:16" x14ac:dyDescent="0.2">
      <c r="O275" s="10">
        <f>'S5 Maquette'!I290*1.5</f>
        <v>0</v>
      </c>
      <c r="P275" s="10">
        <f>'S6 Maquette'!I290*1.5</f>
        <v>0</v>
      </c>
    </row>
    <row r="276" spans="15:16" x14ac:dyDescent="0.2">
      <c r="O276" s="10">
        <f>'S5 Maquette'!I291*1.5</f>
        <v>0</v>
      </c>
      <c r="P276" s="10">
        <f>'S6 Maquette'!I291*1.5</f>
        <v>0</v>
      </c>
    </row>
    <row r="277" spans="15:16" x14ac:dyDescent="0.2">
      <c r="O277" s="10">
        <f>'S5 Maquette'!I292*1.5</f>
        <v>0</v>
      </c>
      <c r="P277" s="10">
        <f>'S6 Maquette'!I292*1.5</f>
        <v>0</v>
      </c>
    </row>
    <row r="278" spans="15:16" x14ac:dyDescent="0.2">
      <c r="O278" s="10">
        <f>'S5 Maquette'!I293*1.5</f>
        <v>0</v>
      </c>
      <c r="P278" s="10">
        <f>'S6 Maquette'!I293*1.5</f>
        <v>0</v>
      </c>
    </row>
    <row r="279" spans="15:16" x14ac:dyDescent="0.2">
      <c r="O279" s="10">
        <f>'S5 Maquette'!I294*1.5</f>
        <v>0</v>
      </c>
      <c r="P279" s="10">
        <f>'S6 Maquette'!I294*1.5</f>
        <v>0</v>
      </c>
    </row>
    <row r="280" spans="15:16" x14ac:dyDescent="0.2">
      <c r="O280" s="10">
        <f>'S5 Maquette'!I295*1.5</f>
        <v>0</v>
      </c>
      <c r="P280" s="10">
        <f>'S6 Maquette'!I295*1.5</f>
        <v>0</v>
      </c>
    </row>
    <row r="281" spans="15:16" x14ac:dyDescent="0.2">
      <c r="O281" s="10">
        <f>'S5 Maquette'!I296*1.5</f>
        <v>0</v>
      </c>
      <c r="P281" s="10">
        <f>'S6 Maquette'!I296*1.5</f>
        <v>0</v>
      </c>
    </row>
    <row r="282" spans="15:16" x14ac:dyDescent="0.2">
      <c r="O282" s="10">
        <f>'S5 Maquette'!I297*1.5</f>
        <v>0</v>
      </c>
      <c r="P282" s="10">
        <f>'S6 Maquette'!I297*1.5</f>
        <v>0</v>
      </c>
    </row>
    <row r="283" spans="15:16" x14ac:dyDescent="0.2">
      <c r="O283" s="10">
        <f>'S5 Maquette'!I298*1.5</f>
        <v>0</v>
      </c>
      <c r="P283" s="10">
        <f>'S6 Maquette'!I298*1.5</f>
        <v>0</v>
      </c>
    </row>
    <row r="284" spans="15:16" x14ac:dyDescent="0.2">
      <c r="O284" s="10">
        <f>'S5 Maquette'!I299*1.5</f>
        <v>0</v>
      </c>
      <c r="P284" s="10">
        <f>'S6 Maquette'!I299*1.5</f>
        <v>0</v>
      </c>
    </row>
    <row r="285" spans="15:16" x14ac:dyDescent="0.2">
      <c r="O285" s="10">
        <f>'S5 Maquette'!I300*1.5</f>
        <v>0</v>
      </c>
      <c r="P285" s="10">
        <f>'S6 Maquette'!I300*1.5</f>
        <v>0</v>
      </c>
    </row>
    <row r="286" spans="15:16" x14ac:dyDescent="0.2">
      <c r="O286" s="10">
        <f>'S5 Maquette'!I301*1.5</f>
        <v>0</v>
      </c>
      <c r="P286" s="10">
        <f>'S6 Maquette'!I301*1.5</f>
        <v>0</v>
      </c>
    </row>
    <row r="287" spans="15:16" x14ac:dyDescent="0.2">
      <c r="O287" s="10">
        <f>'S5 Maquette'!I302*1.5</f>
        <v>0</v>
      </c>
      <c r="P287" s="10">
        <f>'S6 Maquette'!I302*1.5</f>
        <v>0</v>
      </c>
    </row>
    <row r="288" spans="15:16" x14ac:dyDescent="0.2">
      <c r="O288" s="10">
        <f>'S5 Maquette'!I303*1.5</f>
        <v>0</v>
      </c>
      <c r="P288" s="10">
        <f>'S6 Maquette'!I303*1.5</f>
        <v>0</v>
      </c>
    </row>
    <row r="289" spans="15:16" x14ac:dyDescent="0.2">
      <c r="O289" s="10">
        <f>'S5 Maquette'!I304*1.5</f>
        <v>0</v>
      </c>
      <c r="P289" s="10">
        <f>'S6 Maquette'!I304*1.5</f>
        <v>0</v>
      </c>
    </row>
    <row r="290" spans="15:16" x14ac:dyDescent="0.2">
      <c r="O290" s="10">
        <f>'S5 Maquette'!I305*1.5</f>
        <v>0</v>
      </c>
      <c r="P290" s="10">
        <f>'S6 Maquette'!I305*1.5</f>
        <v>0</v>
      </c>
    </row>
    <row r="291" spans="15:16" x14ac:dyDescent="0.2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8" zoomScale="130" zoomScaleNormal="130" workbookViewId="0">
      <selection activeCell="A21" sqref="A21:D23"/>
    </sheetView>
  </sheetViews>
  <sheetFormatPr baseColWidth="10" defaultColWidth="11.5" defaultRowHeight="15" x14ac:dyDescent="0.2"/>
  <cols>
    <col min="1" max="1" width="25.33203125" customWidth="1"/>
    <col min="2" max="3" width="66.5" bestFit="1" customWidth="1"/>
    <col min="4" max="4" width="37.1640625" customWidth="1"/>
  </cols>
  <sheetData>
    <row r="1" spans="1:159" ht="43.25" customHeight="1" x14ac:dyDescent="0.2">
      <c r="A1" s="78" t="s">
        <v>192</v>
      </c>
      <c r="B1" s="78"/>
      <c r="C1" s="78"/>
      <c r="D1" s="7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 x14ac:dyDescent="0.2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 x14ac:dyDescent="0.2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 x14ac:dyDescent="0.2">
      <c r="A4" s="1" t="s">
        <v>195</v>
      </c>
      <c r="B4" s="71" t="s">
        <v>284</v>
      </c>
      <c r="C4" s="71"/>
      <c r="D4" s="7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 x14ac:dyDescent="0.2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 x14ac:dyDescent="0.2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 x14ac:dyDescent="0.25">
      <c r="A8" s="87" t="s">
        <v>197</v>
      </c>
      <c r="B8" s="87"/>
      <c r="C8" s="87"/>
      <c r="D8" s="8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2">
      <c r="A9" s="19" t="s">
        <v>198</v>
      </c>
      <c r="B9" s="88" t="s">
        <v>296</v>
      </c>
      <c r="C9" s="88"/>
      <c r="D9" s="8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99" t="s">
        <v>199</v>
      </c>
      <c r="B11" s="99"/>
      <c r="C11" s="99" t="s">
        <v>200</v>
      </c>
      <c r="D11" s="9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99"/>
      <c r="B12" s="99"/>
      <c r="C12" s="99"/>
      <c r="D12" s="9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">
      <c r="A13" s="99">
        <f>Calcul!A10</f>
        <v>193.5</v>
      </c>
      <c r="B13" s="99"/>
      <c r="C13" s="99">
        <f ca="1">Calcul!A22</f>
        <v>0</v>
      </c>
      <c r="D13" s="9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99"/>
      <c r="B14" s="99"/>
      <c r="C14" s="99"/>
      <c r="D14" s="9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86" t="s">
        <v>201</v>
      </c>
      <c r="B18" s="86"/>
      <c r="C18" s="86"/>
      <c r="D18" s="8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80" t="s">
        <v>203</v>
      </c>
      <c r="B20" s="81"/>
      <c r="C20" s="81"/>
      <c r="D20" s="8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">
      <c r="A21" s="85" t="s">
        <v>314</v>
      </c>
      <c r="B21" s="85"/>
      <c r="C21" s="85"/>
      <c r="D21" s="8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85"/>
      <c r="B22" s="85"/>
      <c r="C22" s="85"/>
      <c r="D22" s="8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85"/>
      <c r="B23" s="85"/>
      <c r="C23" s="85"/>
      <c r="D23" s="8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80" t="s">
        <v>204</v>
      </c>
      <c r="B24" s="81"/>
      <c r="C24" s="81"/>
      <c r="D24" s="8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89" t="s">
        <v>306</v>
      </c>
      <c r="B25" s="90"/>
      <c r="C25" s="90"/>
      <c r="D25" s="9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92"/>
      <c r="B26" s="93"/>
      <c r="C26" s="93"/>
      <c r="D26" s="9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95"/>
      <c r="B27" s="96"/>
      <c r="C27" s="96"/>
      <c r="D27" s="9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80" t="s">
        <v>205</v>
      </c>
      <c r="B28" s="81"/>
      <c r="C28" s="81"/>
      <c r="D28" s="8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">
      <c r="A29" s="98" t="s">
        <v>307</v>
      </c>
      <c r="B29" s="98"/>
      <c r="C29" s="98"/>
      <c r="D29" s="9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98"/>
      <c r="B30" s="98"/>
      <c r="C30" s="98"/>
      <c r="D30" s="9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98"/>
      <c r="B31" s="98"/>
      <c r="C31" s="98"/>
      <c r="D31" s="9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80" t="s">
        <v>206</v>
      </c>
      <c r="B32" s="81"/>
      <c r="C32" s="81"/>
      <c r="D32" s="8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">
      <c r="A33" s="85" t="s">
        <v>308</v>
      </c>
      <c r="B33" s="85"/>
      <c r="C33" s="85"/>
      <c r="D33" s="8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85"/>
      <c r="B34" s="85"/>
      <c r="C34" s="85"/>
      <c r="D34" s="8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85"/>
      <c r="B35" s="85"/>
      <c r="C35" s="85"/>
      <c r="D35" s="8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86" t="s">
        <v>207</v>
      </c>
      <c r="B36" s="86"/>
      <c r="C36" s="86"/>
      <c r="D36" s="8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83"/>
      <c r="B37" s="83"/>
      <c r="C37" s="83"/>
      <c r="D37" s="8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83"/>
      <c r="B38" s="83"/>
      <c r="C38" s="83"/>
      <c r="D38" s="8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84" t="s">
        <v>208</v>
      </c>
      <c r="B39" s="84"/>
      <c r="C39" s="84"/>
      <c r="D39" s="8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79" t="s">
        <v>209</v>
      </c>
      <c r="B40" s="79"/>
      <c r="C40" s="79"/>
      <c r="D40" s="7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79" t="s">
        <v>210</v>
      </c>
      <c r="B41" s="79"/>
      <c r="C41" s="79"/>
      <c r="D41" s="7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02" priority="2">
      <formula>$B2="Licence"</formula>
    </cfRule>
  </conditionalFormatting>
  <conditionalFormatting sqref="C5">
    <cfRule type="expression" dxfId="101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125" zoomScaleNormal="125" workbookViewId="0">
      <pane ySplit="18" topLeftCell="A19" activePane="bottomLeft" state="frozen"/>
      <selection pane="bottomLeft" activeCell="O35" sqref="O35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 x14ac:dyDescent="0.2">
      <c r="A7" s="106" t="s">
        <v>211</v>
      </c>
      <c r="B7" s="100" t="str">
        <f>'Fiche Générale'!B3</f>
        <v>Portail_LLAC</v>
      </c>
      <c r="C7" s="106" t="s">
        <v>212</v>
      </c>
      <c r="D7" s="106"/>
      <c r="E7" s="114" t="str">
        <f>'Fiche Générale'!B4</f>
        <v>Arts du Spectacle</v>
      </c>
      <c r="F7" s="100"/>
      <c r="G7" s="106" t="s">
        <v>213</v>
      </c>
      <c r="H7" s="103">
        <f>'Fiche Générale'!B5</f>
        <v>0</v>
      </c>
      <c r="I7" s="103"/>
      <c r="J7" s="103"/>
    </row>
    <row r="8" spans="1:10" ht="18" customHeight="1" x14ac:dyDescent="0.2">
      <c r="A8" s="106"/>
      <c r="B8" s="101"/>
      <c r="C8" s="106"/>
      <c r="D8" s="106"/>
      <c r="E8" s="115"/>
      <c r="F8" s="101"/>
      <c r="G8" s="106"/>
      <c r="H8" s="103"/>
      <c r="I8" s="103"/>
      <c r="J8" s="103"/>
    </row>
    <row r="9" spans="1:10" ht="18" customHeight="1" x14ac:dyDescent="0.2">
      <c r="A9" s="106"/>
      <c r="B9" s="101"/>
      <c r="C9" s="106"/>
      <c r="D9" s="106"/>
      <c r="E9" s="116"/>
      <c r="F9" s="102"/>
      <c r="G9" s="106"/>
      <c r="H9" s="103"/>
      <c r="I9" s="103"/>
      <c r="J9" s="103"/>
    </row>
    <row r="10" spans="1:10" ht="18" customHeight="1" x14ac:dyDescent="0.2">
      <c r="A10" s="106"/>
      <c r="B10" s="101"/>
      <c r="C10" s="113" t="s">
        <v>214</v>
      </c>
      <c r="D10" s="113"/>
      <c r="E10" s="117" t="str">
        <f>'Fiche Générale'!B9</f>
        <v>Parcours "Etudes théâtrales - convention CRR"</v>
      </c>
      <c r="F10" s="118"/>
      <c r="G10" s="118"/>
      <c r="H10" s="118"/>
      <c r="I10" s="118"/>
      <c r="J10" s="119"/>
    </row>
    <row r="11" spans="1:10" ht="18" customHeight="1" x14ac:dyDescent="0.2">
      <c r="A11" s="106"/>
      <c r="B11" s="102"/>
      <c r="C11" s="113"/>
      <c r="D11" s="113"/>
      <c r="E11" s="120"/>
      <c r="F11" s="121"/>
      <c r="G11" s="121"/>
      <c r="H11" s="121"/>
      <c r="I11" s="121"/>
      <c r="J11" s="122"/>
    </row>
    <row r="13" spans="1:10" x14ac:dyDescent="0.2">
      <c r="A13" s="105" t="s">
        <v>215</v>
      </c>
      <c r="B13" s="107" t="s">
        <v>216</v>
      </c>
      <c r="C13" s="105" t="s">
        <v>217</v>
      </c>
      <c r="D13" s="105"/>
      <c r="E13" s="105"/>
      <c r="F13" s="105"/>
      <c r="G13" s="105" t="s">
        <v>199</v>
      </c>
      <c r="H13" s="71">
        <f>Calcul!A7</f>
        <v>102</v>
      </c>
      <c r="I13" s="71"/>
    </row>
    <row r="14" spans="1:10" x14ac:dyDescent="0.2">
      <c r="A14" s="105"/>
      <c r="B14" s="108"/>
      <c r="C14" s="105"/>
      <c r="D14" s="105"/>
      <c r="E14" s="105"/>
      <c r="F14" s="105"/>
      <c r="G14" s="105"/>
      <c r="H14" s="71"/>
      <c r="I14" s="71"/>
    </row>
    <row r="15" spans="1:10" x14ac:dyDescent="0.2">
      <c r="A15" s="105" t="s">
        <v>218</v>
      </c>
      <c r="B15" s="107" t="s">
        <v>185</v>
      </c>
      <c r="C15" s="109" t="s">
        <v>219</v>
      </c>
      <c r="D15" s="110"/>
      <c r="E15" s="105"/>
      <c r="F15" s="105"/>
      <c r="G15" s="105" t="s">
        <v>200</v>
      </c>
      <c r="H15" s="71">
        <f>Calcul!A20</f>
        <v>0</v>
      </c>
      <c r="I15" s="71"/>
    </row>
    <row r="16" spans="1:10" x14ac:dyDescent="0.2">
      <c r="A16" s="105"/>
      <c r="B16" s="108"/>
      <c r="C16" s="111"/>
      <c r="D16" s="112"/>
      <c r="E16" s="105"/>
      <c r="F16" s="105"/>
      <c r="G16" s="105"/>
      <c r="H16" s="71"/>
      <c r="I16" s="71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 x14ac:dyDescent="0.2">
      <c r="A19" s="53">
        <v>0</v>
      </c>
      <c r="B19" s="51" t="s">
        <v>227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2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2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2">
      <c r="A22" s="53" t="s">
        <v>232</v>
      </c>
      <c r="B22" s="52" t="s">
        <v>233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2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2">
      <c r="A24" s="53" t="s">
        <v>235</v>
      </c>
      <c r="B24" s="52" t="s">
        <v>236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2">
      <c r="A25" s="53" t="s">
        <v>237</v>
      </c>
      <c r="B25" s="52" t="s">
        <v>238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2">
      <c r="A26" s="53" t="s">
        <v>239</v>
      </c>
      <c r="B26" s="52" t="s">
        <v>240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2">
      <c r="A27" s="7">
        <v>1</v>
      </c>
      <c r="B27" s="65" t="s">
        <v>287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7" t="s">
        <v>271</v>
      </c>
      <c r="B28" s="6" t="s">
        <v>286</v>
      </c>
      <c r="C28" s="7" t="s">
        <v>23</v>
      </c>
      <c r="D28" s="7"/>
      <c r="E28" s="5"/>
      <c r="F28" s="5"/>
      <c r="G28" s="5"/>
      <c r="H28" s="7"/>
      <c r="I28" s="14"/>
      <c r="J28" s="7" t="s">
        <v>288</v>
      </c>
      <c r="K28" s="7"/>
      <c r="L28" s="7"/>
      <c r="M28" s="7" t="s">
        <v>24</v>
      </c>
      <c r="N28" s="5" t="s">
        <v>290</v>
      </c>
      <c r="O28" s="5" t="s">
        <v>291</v>
      </c>
    </row>
    <row r="29" spans="1:15" ht="43.25" customHeight="1" x14ac:dyDescent="0.2">
      <c r="A29" s="7" t="s">
        <v>272</v>
      </c>
      <c r="B29" s="6" t="s">
        <v>289</v>
      </c>
      <c r="C29" s="7" t="s">
        <v>23</v>
      </c>
      <c r="D29" s="7"/>
      <c r="E29" s="5"/>
      <c r="F29" s="5"/>
      <c r="G29" s="5"/>
      <c r="H29" s="7"/>
      <c r="I29" s="7"/>
      <c r="J29" s="7" t="s">
        <v>288</v>
      </c>
      <c r="K29" s="7"/>
      <c r="L29" s="7"/>
      <c r="M29" s="7" t="s">
        <v>24</v>
      </c>
      <c r="N29" s="5" t="s">
        <v>290</v>
      </c>
      <c r="O29" s="5" t="s">
        <v>291</v>
      </c>
    </row>
    <row r="30" spans="1:15" ht="43.25" customHeight="1" x14ac:dyDescent="0.2">
      <c r="A30" s="7">
        <v>2</v>
      </c>
      <c r="B30" s="66" t="s">
        <v>299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7" t="s">
        <v>274</v>
      </c>
      <c r="B31" s="6" t="s">
        <v>300</v>
      </c>
      <c r="C31" s="7" t="s">
        <v>23</v>
      </c>
      <c r="D31" s="7"/>
      <c r="E31" s="5"/>
      <c r="F31" s="5"/>
      <c r="G31" s="5"/>
      <c r="H31" s="7" t="s">
        <v>143</v>
      </c>
      <c r="I31" s="7">
        <v>9</v>
      </c>
      <c r="J31" s="7">
        <v>12</v>
      </c>
      <c r="K31" s="7"/>
      <c r="L31" s="7"/>
      <c r="M31" s="7" t="s">
        <v>24</v>
      </c>
      <c r="N31" s="5" t="s">
        <v>297</v>
      </c>
      <c r="O31" s="5"/>
    </row>
    <row r="32" spans="1:15" ht="43.25" customHeight="1" x14ac:dyDescent="0.2">
      <c r="A32" s="7" t="s">
        <v>277</v>
      </c>
      <c r="B32" s="6" t="s">
        <v>275</v>
      </c>
      <c r="C32" s="7" t="s">
        <v>23</v>
      </c>
      <c r="D32" s="7"/>
      <c r="E32" s="5"/>
      <c r="F32" s="5"/>
      <c r="G32" s="5"/>
      <c r="H32" s="7" t="s">
        <v>143</v>
      </c>
      <c r="I32" s="7">
        <v>9</v>
      </c>
      <c r="J32" s="7">
        <v>12</v>
      </c>
      <c r="K32" s="7"/>
      <c r="L32" s="7"/>
      <c r="M32" s="7" t="s">
        <v>24</v>
      </c>
      <c r="N32" s="5" t="s">
        <v>298</v>
      </c>
      <c r="O32" s="5"/>
    </row>
    <row r="33" spans="1:15" ht="43.25" customHeight="1" x14ac:dyDescent="0.2">
      <c r="A33" s="7">
        <v>3</v>
      </c>
      <c r="B33" s="67" t="s">
        <v>285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7" t="s">
        <v>278</v>
      </c>
      <c r="B34" s="62" t="s">
        <v>276</v>
      </c>
      <c r="C34" s="7" t="s">
        <v>23</v>
      </c>
      <c r="D34" s="7"/>
      <c r="E34" s="5"/>
      <c r="F34" s="5"/>
      <c r="G34" s="5"/>
      <c r="H34" s="7" t="s">
        <v>143</v>
      </c>
      <c r="I34" s="7">
        <v>9</v>
      </c>
      <c r="J34" s="7">
        <v>12</v>
      </c>
      <c r="K34" s="7"/>
      <c r="L34" s="7"/>
      <c r="M34" s="7" t="s">
        <v>24</v>
      </c>
      <c r="N34" s="5" t="s">
        <v>298</v>
      </c>
      <c r="O34" s="5"/>
    </row>
    <row r="35" spans="1:15" ht="43.25" customHeight="1" x14ac:dyDescent="0.2">
      <c r="A35" s="24" t="s">
        <v>279</v>
      </c>
      <c r="B35" s="6" t="s">
        <v>283</v>
      </c>
      <c r="C35" s="7" t="s">
        <v>23</v>
      </c>
      <c r="D35" s="7"/>
      <c r="E35" s="5"/>
      <c r="F35" s="5"/>
      <c r="G35" s="5"/>
      <c r="H35" s="7"/>
      <c r="I35" s="7">
        <v>9</v>
      </c>
      <c r="J35" s="7">
        <v>12</v>
      </c>
      <c r="K35" s="7"/>
      <c r="L35" s="7"/>
      <c r="M35" s="7" t="s">
        <v>24</v>
      </c>
      <c r="N35" s="5" t="s">
        <v>298</v>
      </c>
      <c r="O35" s="5" t="s">
        <v>305</v>
      </c>
    </row>
    <row r="36" spans="1:15" ht="43.25" customHeight="1" x14ac:dyDescent="0.2">
      <c r="A36" s="24">
        <v>4</v>
      </c>
      <c r="B36" s="67" t="s">
        <v>292</v>
      </c>
      <c r="C36" s="7" t="s">
        <v>13</v>
      </c>
      <c r="D36" s="7">
        <v>6</v>
      </c>
      <c r="E36" s="5"/>
      <c r="F36" s="5"/>
      <c r="G36" s="5"/>
      <c r="H36" s="7"/>
      <c r="I36" s="7"/>
      <c r="J36" s="7" t="s">
        <v>288</v>
      </c>
      <c r="K36" s="7"/>
      <c r="L36" s="7"/>
      <c r="M36" s="7" t="s">
        <v>24</v>
      </c>
      <c r="N36" s="5" t="s">
        <v>290</v>
      </c>
      <c r="O36" s="5" t="s">
        <v>291</v>
      </c>
    </row>
    <row r="37" spans="1:15" ht="43.25" customHeight="1" x14ac:dyDescent="0.2">
      <c r="A37" s="24"/>
      <c r="B37" s="62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100" priority="10">
      <formula>$C1="Option"</formula>
    </cfRule>
  </conditionalFormatting>
  <conditionalFormatting sqref="A19:A26">
    <cfRule type="expression" dxfId="99" priority="13">
      <formula>$F19="Création"</formula>
    </cfRule>
    <cfRule type="expression" dxfId="98" priority="12">
      <formula>$F19="Modification"</formula>
    </cfRule>
    <cfRule type="expression" dxfId="97" priority="11">
      <formula>$F19="Fermeture"</formula>
    </cfRule>
  </conditionalFormatting>
  <conditionalFormatting sqref="A1:O9 A10:E10 K10:O11 A11:D11 A12:O12 A13:H13 J13:O16 A14:F14 A15:G15 A16:F16 A17:O18 D19:O26 A27:O29 A35:O35 A33:A34 C33:O34 A38:O999 A36:A37 C36:O37 A31:O32 A30 C30:O30">
    <cfRule type="expression" dxfId="96" priority="22">
      <formula>$F1="Création"</formula>
    </cfRule>
    <cfRule type="expression" dxfId="95" priority="21">
      <formula>$F1="Modification"</formula>
    </cfRule>
  </conditionalFormatting>
  <conditionalFormatting sqref="A1:O9 K10:O11 A12:O12 J13:O16 A17:O18 D19:O26 A27:O29 A10:E10 A11:D11 A13:H13 A14:F14 A15:G15 A16:F16 A35:O35 A33:A34 C33:O34 A38:O999 A36:A37 C36:O37 A31:O32 A30 C30:O30">
    <cfRule type="expression" dxfId="94" priority="20">
      <formula>$F1="Fermeture"</formula>
    </cfRule>
  </conditionalFormatting>
  <conditionalFormatting sqref="B19:C26">
    <cfRule type="expression" dxfId="93" priority="4">
      <formula>$F19="Fermeture"</formula>
    </cfRule>
    <cfRule type="expression" dxfId="92" priority="6">
      <formula>$F19="Création"</formula>
    </cfRule>
    <cfRule type="expression" dxfId="91" priority="5">
      <formula>$F19="Modification"</formula>
    </cfRule>
  </conditionalFormatting>
  <conditionalFormatting sqref="D1:E999 G1:N999">
    <cfRule type="expression" dxfId="90" priority="14">
      <formula>$C1="Option"</formula>
    </cfRule>
  </conditionalFormatting>
  <conditionalFormatting sqref="N1:N999">
    <cfRule type="expression" dxfId="89" priority="17">
      <formula>$M1="Porteuse"</formula>
    </cfRule>
  </conditionalFormatting>
  <conditionalFormatting sqref="B30">
    <cfRule type="expression" dxfId="88" priority="2">
      <formula>$F30="Modification"</formula>
    </cfRule>
    <cfRule type="expression" dxfId="87" priority="3">
      <formula>$F30="Création"</formula>
    </cfRule>
  </conditionalFormatting>
  <conditionalFormatting sqref="B30">
    <cfRule type="expression" dxfId="86" priority="1">
      <formula>$F30="Fermeture"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55" zoomScaleNormal="55" workbookViewId="0">
      <pane ySplit="18" topLeftCell="A25" activePane="bottomLeft" state="frozen"/>
      <selection pane="bottomLeft" activeCell="G27" sqref="G27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 x14ac:dyDescent="0.2">
      <c r="A7" s="106" t="s">
        <v>211</v>
      </c>
      <c r="B7" s="100" t="str">
        <f>'Fiche Générale'!B3</f>
        <v>Portail_LLAC</v>
      </c>
      <c r="C7" s="106" t="s">
        <v>212</v>
      </c>
      <c r="D7" s="106"/>
      <c r="E7" s="114" t="str">
        <f>'Fiche Générale'!B4</f>
        <v>Arts du Spectacle</v>
      </c>
      <c r="F7" s="100"/>
      <c r="G7" s="106" t="s">
        <v>213</v>
      </c>
      <c r="H7" s="123">
        <f>'Fiche Générale'!B5</f>
        <v>0</v>
      </c>
      <c r="I7" s="123"/>
      <c r="J7" s="123"/>
    </row>
    <row r="8" spans="1:10" ht="18" customHeight="1" x14ac:dyDescent="0.2">
      <c r="A8" s="106"/>
      <c r="B8" s="101"/>
      <c r="C8" s="106"/>
      <c r="D8" s="106"/>
      <c r="E8" s="115"/>
      <c r="F8" s="101"/>
      <c r="G8" s="106"/>
      <c r="H8" s="123"/>
      <c r="I8" s="123"/>
      <c r="J8" s="123"/>
    </row>
    <row r="9" spans="1:10" ht="18" customHeight="1" x14ac:dyDescent="0.2">
      <c r="A9" s="106"/>
      <c r="B9" s="101"/>
      <c r="C9" s="106"/>
      <c r="D9" s="106"/>
      <c r="E9" s="116"/>
      <c r="F9" s="102"/>
      <c r="G9" s="106"/>
      <c r="H9" s="123"/>
      <c r="I9" s="123"/>
      <c r="J9" s="123"/>
    </row>
    <row r="10" spans="1:10" ht="18" customHeight="1" x14ac:dyDescent="0.2">
      <c r="A10" s="106"/>
      <c r="B10" s="101"/>
      <c r="C10" s="113" t="s">
        <v>214</v>
      </c>
      <c r="D10" s="113"/>
      <c r="E10" s="117" t="str">
        <f>'Fiche Générale'!B9</f>
        <v>Parcours "Etudes théâtrales - convention CRR"</v>
      </c>
      <c r="F10" s="118"/>
      <c r="G10" s="118"/>
      <c r="H10" s="118"/>
      <c r="I10" s="118"/>
      <c r="J10" s="119"/>
    </row>
    <row r="11" spans="1:10" ht="18" customHeight="1" x14ac:dyDescent="0.2">
      <c r="A11" s="106"/>
      <c r="B11" s="102"/>
      <c r="C11" s="113"/>
      <c r="D11" s="113"/>
      <c r="E11" s="120"/>
      <c r="F11" s="121"/>
      <c r="G11" s="121"/>
      <c r="H11" s="121"/>
      <c r="I11" s="121"/>
      <c r="J11" s="122"/>
    </row>
    <row r="13" spans="1:10" x14ac:dyDescent="0.2">
      <c r="A13" s="105" t="s">
        <v>215</v>
      </c>
      <c r="B13" s="124" t="str">
        <f>'S5 Maquette'!B13:B14</f>
        <v>3 ème Année de Licence</v>
      </c>
      <c r="C13" s="105" t="s">
        <v>217</v>
      </c>
      <c r="D13" s="105"/>
      <c r="E13" s="126">
        <f>'S5 Maquette'!E13:F14</f>
        <v>0</v>
      </c>
      <c r="F13" s="126"/>
      <c r="G13" s="105" t="s">
        <v>199</v>
      </c>
      <c r="H13" s="71">
        <f>Calcul!D7</f>
        <v>91.5</v>
      </c>
      <c r="I13" s="71"/>
    </row>
    <row r="14" spans="1:10" x14ac:dyDescent="0.2">
      <c r="A14" s="105"/>
      <c r="B14" s="125"/>
      <c r="C14" s="105"/>
      <c r="D14" s="105"/>
      <c r="E14" s="126"/>
      <c r="F14" s="126"/>
      <c r="G14" s="105"/>
      <c r="H14" s="71"/>
      <c r="I14" s="71"/>
    </row>
    <row r="15" spans="1:10" x14ac:dyDescent="0.2">
      <c r="A15" s="105" t="s">
        <v>218</v>
      </c>
      <c r="B15" s="107" t="s">
        <v>186</v>
      </c>
      <c r="C15" s="109" t="s">
        <v>219</v>
      </c>
      <c r="D15" s="110"/>
      <c r="E15" s="105"/>
      <c r="F15" s="105"/>
      <c r="G15" s="105" t="s">
        <v>200</v>
      </c>
      <c r="H15" s="71">
        <f ca="1">Calcul!D20</f>
        <v>0</v>
      </c>
      <c r="I15" s="71"/>
    </row>
    <row r="16" spans="1:10" x14ac:dyDescent="0.2">
      <c r="A16" s="105"/>
      <c r="B16" s="108"/>
      <c r="C16" s="111"/>
      <c r="D16" s="112"/>
      <c r="E16" s="105"/>
      <c r="F16" s="105"/>
      <c r="G16" s="105"/>
      <c r="H16" s="71"/>
      <c r="I16" s="71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 x14ac:dyDescent="0.2">
      <c r="A19" s="53">
        <v>0</v>
      </c>
      <c r="B19" s="51" t="s">
        <v>266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2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2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2">
      <c r="A22" s="53" t="s">
        <v>232</v>
      </c>
      <c r="B22" s="52" t="s">
        <v>267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2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2">
      <c r="A24" s="53" t="s">
        <v>235</v>
      </c>
      <c r="B24" s="52" t="s">
        <v>268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2">
      <c r="A25" s="53" t="s">
        <v>237</v>
      </c>
      <c r="B25" s="52" t="s">
        <v>269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2">
      <c r="A26" s="53" t="s">
        <v>239</v>
      </c>
      <c r="B26" s="52" t="s">
        <v>270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2">
      <c r="A27" s="7">
        <v>1</v>
      </c>
      <c r="B27" s="65" t="s">
        <v>303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7" t="s">
        <v>271</v>
      </c>
      <c r="B28" s="6" t="s">
        <v>280</v>
      </c>
      <c r="C28" s="7" t="s">
        <v>23</v>
      </c>
      <c r="D28" s="7"/>
      <c r="E28" s="5"/>
      <c r="F28" s="5"/>
      <c r="G28" s="5"/>
      <c r="H28" s="7" t="s">
        <v>143</v>
      </c>
      <c r="I28" s="14"/>
      <c r="J28" s="7">
        <v>15</v>
      </c>
      <c r="K28" s="7"/>
      <c r="L28" s="7"/>
      <c r="M28" s="7" t="s">
        <v>24</v>
      </c>
      <c r="N28" s="5" t="s">
        <v>304</v>
      </c>
      <c r="O28" s="5"/>
    </row>
    <row r="29" spans="1:15" ht="43.25" customHeight="1" x14ac:dyDescent="0.2">
      <c r="A29" s="24" t="s">
        <v>272</v>
      </c>
      <c r="B29" s="6" t="s">
        <v>281</v>
      </c>
      <c r="C29" s="7" t="s">
        <v>23</v>
      </c>
      <c r="D29" s="7"/>
      <c r="E29" s="5"/>
      <c r="F29" s="5"/>
      <c r="G29" s="5"/>
      <c r="H29" s="7" t="s">
        <v>143</v>
      </c>
      <c r="I29" s="7">
        <v>9</v>
      </c>
      <c r="J29" s="7">
        <v>12</v>
      </c>
      <c r="K29" s="7"/>
      <c r="L29" s="7"/>
      <c r="M29" s="7" t="s">
        <v>24</v>
      </c>
      <c r="N29" s="5" t="s">
        <v>304</v>
      </c>
      <c r="O29" s="5"/>
    </row>
    <row r="30" spans="1:15" ht="43.25" customHeight="1" x14ac:dyDescent="0.2">
      <c r="A30" s="24">
        <v>2</v>
      </c>
      <c r="B30" s="66" t="s">
        <v>302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4" t="s">
        <v>274</v>
      </c>
      <c r="B31" s="6" t="s">
        <v>301</v>
      </c>
      <c r="C31" s="7" t="s">
        <v>23</v>
      </c>
      <c r="D31" s="7"/>
      <c r="E31" s="5"/>
      <c r="F31" s="5"/>
      <c r="G31" s="5"/>
      <c r="H31" s="7" t="s">
        <v>143</v>
      </c>
      <c r="I31" s="7">
        <v>9</v>
      </c>
      <c r="J31" s="7">
        <v>12</v>
      </c>
      <c r="K31" s="7"/>
      <c r="L31" s="7"/>
      <c r="M31" s="7" t="s">
        <v>24</v>
      </c>
      <c r="N31" s="5" t="s">
        <v>304</v>
      </c>
      <c r="O31" s="5"/>
    </row>
    <row r="32" spans="1:15" ht="43.25" customHeight="1" x14ac:dyDescent="0.2">
      <c r="A32" s="24" t="s">
        <v>277</v>
      </c>
      <c r="B32" s="6" t="s">
        <v>282</v>
      </c>
      <c r="C32" s="7" t="s">
        <v>23</v>
      </c>
      <c r="D32" s="7"/>
      <c r="E32" s="5"/>
      <c r="F32" s="5"/>
      <c r="G32" s="5"/>
      <c r="H32" s="7" t="s">
        <v>143</v>
      </c>
      <c r="I32" s="7">
        <v>9</v>
      </c>
      <c r="J32" s="7">
        <v>12</v>
      </c>
      <c r="K32" s="7"/>
      <c r="L32" s="7"/>
      <c r="M32" s="7" t="s">
        <v>24</v>
      </c>
      <c r="N32" s="5" t="s">
        <v>304</v>
      </c>
      <c r="O32" s="5"/>
    </row>
    <row r="33" spans="1:15" ht="43.25" customHeight="1" x14ac:dyDescent="0.2">
      <c r="A33" s="24">
        <v>3</v>
      </c>
      <c r="B33" s="65" t="s">
        <v>294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4" t="s">
        <v>278</v>
      </c>
      <c r="B34" s="62" t="s">
        <v>293</v>
      </c>
      <c r="C34" s="7" t="s">
        <v>23</v>
      </c>
      <c r="D34" s="7"/>
      <c r="E34" s="5"/>
      <c r="F34" s="5"/>
      <c r="G34" s="5"/>
      <c r="H34" s="7"/>
      <c r="I34" s="7"/>
      <c r="J34" s="7" t="s">
        <v>288</v>
      </c>
      <c r="K34" s="7"/>
      <c r="L34" s="7"/>
      <c r="M34" s="7" t="s">
        <v>24</v>
      </c>
      <c r="N34" s="5" t="s">
        <v>290</v>
      </c>
      <c r="O34" s="5" t="s">
        <v>291</v>
      </c>
    </row>
    <row r="35" spans="1:15" ht="43.25" customHeight="1" x14ac:dyDescent="0.2">
      <c r="A35" s="24" t="s">
        <v>279</v>
      </c>
      <c r="B35" s="6" t="s">
        <v>273</v>
      </c>
      <c r="C35" s="7" t="s">
        <v>23</v>
      </c>
      <c r="D35" s="7"/>
      <c r="E35" s="5"/>
      <c r="F35" s="5"/>
      <c r="G35" s="5"/>
      <c r="H35" s="7"/>
      <c r="I35" s="7"/>
      <c r="J35" s="7" t="s">
        <v>288</v>
      </c>
      <c r="K35" s="7"/>
      <c r="L35" s="7"/>
      <c r="M35" s="7" t="s">
        <v>24</v>
      </c>
      <c r="N35" s="5" t="s">
        <v>290</v>
      </c>
      <c r="O35" s="5" t="s">
        <v>291</v>
      </c>
    </row>
    <row r="36" spans="1:15" ht="43.25" customHeight="1" x14ac:dyDescent="0.2">
      <c r="A36" s="24">
        <v>4</v>
      </c>
      <c r="B36" s="68" t="s">
        <v>295</v>
      </c>
      <c r="C36" s="7" t="s">
        <v>13</v>
      </c>
      <c r="D36" s="7">
        <v>6</v>
      </c>
      <c r="E36" s="5"/>
      <c r="F36" s="5"/>
      <c r="G36" s="5"/>
      <c r="H36" s="7"/>
      <c r="I36" s="7"/>
      <c r="J36" s="7" t="s">
        <v>288</v>
      </c>
      <c r="K36" s="7"/>
      <c r="L36" s="7"/>
      <c r="M36" s="64" t="s">
        <v>24</v>
      </c>
      <c r="N36" s="5" t="s">
        <v>290</v>
      </c>
      <c r="O36" s="5" t="s">
        <v>291</v>
      </c>
    </row>
    <row r="37" spans="1:15" ht="43.25" customHeight="1" x14ac:dyDescent="0.2">
      <c r="A37" s="24"/>
      <c r="B37" s="63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85" priority="38">
      <formula>$C1="Option"</formula>
    </cfRule>
  </conditionalFormatting>
  <conditionalFormatting sqref="A19:C26">
    <cfRule type="expression" dxfId="84" priority="39">
      <formula>$F19="Fermeture"</formula>
    </cfRule>
    <cfRule type="expression" dxfId="83" priority="40">
      <formula>$F19="Modification"</formula>
    </cfRule>
    <cfRule type="expression" dxfId="82" priority="41">
      <formula>$F19="Création"</formula>
    </cfRule>
  </conditionalFormatting>
  <conditionalFormatting sqref="A1:O9 A10:E10 K10:O11 A11:D11 A12:O12 A13:H13 J13:O16 A14:F14 A15:H15 A16:F16 A17:O18 D19:O26 A27:O27 A35:M35 A34 C34:M34 A38:O999 A36:A37 C37:O37 C36:L36 A33:O33 A31:M32 O31:O32 A30 A28:M29 O28:O29 C30:O30">
    <cfRule type="expression" dxfId="81" priority="57">
      <formula>$F1="Création"</formula>
    </cfRule>
    <cfRule type="expression" dxfId="80" priority="56">
      <formula>$F1="Modification"</formula>
    </cfRule>
  </conditionalFormatting>
  <conditionalFormatting sqref="A1:O9 K10:O11 A12:O12 J13:O16 A17:O18 D19:O26 A27:O27 A10:E10 A11:D11 A13:H13 A14:F14 A15:H15 A16:F16 A35:M35 A34 C34:M34 A38:O999 A36:A37 C37:O37 C36:L36 A33:O33 A31:M32 O31:O32 A30 A28:M29 O28:O29 C30:O30">
    <cfRule type="expression" dxfId="79" priority="55">
      <formula>$F1="Fermeture"</formula>
    </cfRule>
  </conditionalFormatting>
  <conditionalFormatting sqref="D1:E999 G1:N27 G37:N999 G34:M35 G36:L36 G33:N33 G31:M32 G30:N30 G28:M29">
    <cfRule type="expression" dxfId="78" priority="52">
      <formula>$C1="Option"</formula>
    </cfRule>
  </conditionalFormatting>
  <conditionalFormatting sqref="N1:N27 N37:N999 N33 N30">
    <cfRule type="expression" dxfId="77" priority="54">
      <formula>$M1="Porteuse"</formula>
    </cfRule>
  </conditionalFormatting>
  <conditionalFormatting sqref="N34:O35">
    <cfRule type="expression" dxfId="76" priority="36">
      <formula>$F34="Modification"</formula>
    </cfRule>
    <cfRule type="expression" dxfId="75" priority="37">
      <formula>$F34="Création"</formula>
    </cfRule>
  </conditionalFormatting>
  <conditionalFormatting sqref="N34:O35">
    <cfRule type="expression" dxfId="74" priority="35">
      <formula>$F34="Fermeture"</formula>
    </cfRule>
  </conditionalFormatting>
  <conditionalFormatting sqref="N34:N35">
    <cfRule type="expression" dxfId="73" priority="33">
      <formula>$C34="Option"</formula>
    </cfRule>
  </conditionalFormatting>
  <conditionalFormatting sqref="N34:N35">
    <cfRule type="expression" dxfId="72" priority="34">
      <formula>$M34="Porteuse"</formula>
    </cfRule>
  </conditionalFormatting>
  <conditionalFormatting sqref="M36">
    <cfRule type="expression" dxfId="71" priority="31">
      <formula>$F36="Modification"</formula>
    </cfRule>
    <cfRule type="expression" dxfId="70" priority="32">
      <formula>$F36="Création"</formula>
    </cfRule>
  </conditionalFormatting>
  <conditionalFormatting sqref="M36">
    <cfRule type="expression" dxfId="69" priority="30">
      <formula>$F36="Fermeture"</formula>
    </cfRule>
  </conditionalFormatting>
  <conditionalFormatting sqref="M36">
    <cfRule type="expression" dxfId="68" priority="29">
      <formula>$C36="Option"</formula>
    </cfRule>
  </conditionalFormatting>
  <conditionalFormatting sqref="N36:O36">
    <cfRule type="expression" dxfId="67" priority="27">
      <formula>$F36="Modification"</formula>
    </cfRule>
    <cfRule type="expression" dxfId="66" priority="28">
      <formula>$F36="Création"</formula>
    </cfRule>
  </conditionalFormatting>
  <conditionalFormatting sqref="N36:O36">
    <cfRule type="expression" dxfId="65" priority="26">
      <formula>$F36="Fermeture"</formula>
    </cfRule>
  </conditionalFormatting>
  <conditionalFormatting sqref="N36">
    <cfRule type="expression" dxfId="64" priority="24">
      <formula>$C36="Option"</formula>
    </cfRule>
  </conditionalFormatting>
  <conditionalFormatting sqref="N36">
    <cfRule type="expression" dxfId="63" priority="25">
      <formula>$M36="Porteuse"</formula>
    </cfRule>
  </conditionalFormatting>
  <conditionalFormatting sqref="N31">
    <cfRule type="expression" dxfId="62" priority="22">
      <formula>$F31="Modification"</formula>
    </cfRule>
    <cfRule type="expression" dxfId="61" priority="23">
      <formula>$F31="Création"</formula>
    </cfRule>
  </conditionalFormatting>
  <conditionalFormatting sqref="N31">
    <cfRule type="expression" dxfId="60" priority="21">
      <formula>$F31="Fermeture"</formula>
    </cfRule>
  </conditionalFormatting>
  <conditionalFormatting sqref="N31">
    <cfRule type="expression" dxfId="59" priority="19">
      <formula>$C31="Option"</formula>
    </cfRule>
  </conditionalFormatting>
  <conditionalFormatting sqref="N31">
    <cfRule type="expression" dxfId="58" priority="20">
      <formula>$M31="Porteuse"</formula>
    </cfRule>
  </conditionalFormatting>
  <conditionalFormatting sqref="N32">
    <cfRule type="expression" dxfId="57" priority="17">
      <formula>$F32="Modification"</formula>
    </cfRule>
    <cfRule type="expression" dxfId="56" priority="18">
      <formula>$F32="Création"</formula>
    </cfRule>
  </conditionalFormatting>
  <conditionalFormatting sqref="N32">
    <cfRule type="expression" dxfId="55" priority="16">
      <formula>$F32="Fermeture"</formula>
    </cfRule>
  </conditionalFormatting>
  <conditionalFormatting sqref="N32">
    <cfRule type="expression" dxfId="54" priority="14">
      <formula>$C32="Option"</formula>
    </cfRule>
  </conditionalFormatting>
  <conditionalFormatting sqref="N32">
    <cfRule type="expression" dxfId="53" priority="15">
      <formula>$M32="Porteuse"</formula>
    </cfRule>
  </conditionalFormatting>
  <conditionalFormatting sqref="N28">
    <cfRule type="expression" dxfId="52" priority="12">
      <formula>$F28="Modification"</formula>
    </cfRule>
    <cfRule type="expression" dxfId="51" priority="13">
      <formula>$F28="Création"</formula>
    </cfRule>
  </conditionalFormatting>
  <conditionalFormatting sqref="N28">
    <cfRule type="expression" dxfId="50" priority="11">
      <formula>$F28="Fermeture"</formula>
    </cfRule>
  </conditionalFormatting>
  <conditionalFormatting sqref="N28">
    <cfRule type="expression" dxfId="49" priority="9">
      <formula>$C28="Option"</formula>
    </cfRule>
  </conditionalFormatting>
  <conditionalFormatting sqref="N28">
    <cfRule type="expression" dxfId="48" priority="10">
      <formula>$M28="Porteuse"</formula>
    </cfRule>
  </conditionalFormatting>
  <conditionalFormatting sqref="N29">
    <cfRule type="expression" dxfId="47" priority="7">
      <formula>$F29="Modification"</formula>
    </cfRule>
    <cfRule type="expression" dxfId="46" priority="8">
      <formula>$F29="Création"</formula>
    </cfRule>
  </conditionalFormatting>
  <conditionalFormatting sqref="N29">
    <cfRule type="expression" dxfId="45" priority="6">
      <formula>$F29="Fermeture"</formula>
    </cfRule>
  </conditionalFormatting>
  <conditionalFormatting sqref="N29">
    <cfRule type="expression" dxfId="44" priority="4">
      <formula>$C29="Option"</formula>
    </cfRule>
  </conditionalFormatting>
  <conditionalFormatting sqref="N29">
    <cfRule type="expression" dxfId="43" priority="5">
      <formula>$M29="Porteuse"</formula>
    </cfRule>
  </conditionalFormatting>
  <conditionalFormatting sqref="B30">
    <cfRule type="expression" dxfId="42" priority="2">
      <formula>$F30="Modification"</formula>
    </cfRule>
    <cfRule type="expression" dxfId="41" priority="3">
      <formula>$F30="Création"</formula>
    </cfRule>
  </conditionalFormatting>
  <conditionalFormatting sqref="B30">
    <cfRule type="expression" dxfId="40" priority="1">
      <formula>$F30="Fermeture"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86" zoomScaleNormal="86" workbookViewId="0">
      <pane ySplit="18" topLeftCell="A28" activePane="bottomLeft" state="frozen"/>
      <selection activeCell="D25" sqref="D25"/>
      <selection pane="bottomLeft" activeCell="F36" sqref="F36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 x14ac:dyDescent="0.2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 x14ac:dyDescent="0.2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 x14ac:dyDescent="0.2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 x14ac:dyDescent="0.2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 x14ac:dyDescent="0.2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 x14ac:dyDescent="0.2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5" customHeight="1" x14ac:dyDescent="0.2">
      <c r="A7" s="140" t="s">
        <v>211</v>
      </c>
      <c r="B7" s="103" t="str">
        <f>'Fiche Générale'!B3</f>
        <v>Portail_LLAC</v>
      </c>
      <c r="C7" s="106" t="s">
        <v>241</v>
      </c>
      <c r="D7" s="106"/>
      <c r="E7" s="143" t="str">
        <f>'Fiche Générale'!B4</f>
        <v>Arts du Spectacle</v>
      </c>
      <c r="F7" s="144"/>
      <c r="G7" s="106" t="s">
        <v>242</v>
      </c>
      <c r="H7" s="103">
        <f>'Fiche Générale'!B5</f>
        <v>0</v>
      </c>
      <c r="I7" s="103"/>
      <c r="J7" s="38"/>
      <c r="K7" s="21"/>
    </row>
    <row r="8" spans="1:19" ht="14.5" customHeight="1" x14ac:dyDescent="0.2">
      <c r="A8" s="141"/>
      <c r="B8" s="103"/>
      <c r="C8" s="106"/>
      <c r="D8" s="106"/>
      <c r="E8" s="143"/>
      <c r="F8" s="144"/>
      <c r="G8" s="106"/>
      <c r="H8" s="103"/>
      <c r="I8" s="103"/>
      <c r="J8" s="38"/>
      <c r="K8" s="21"/>
    </row>
    <row r="9" spans="1:19" ht="14.5" customHeight="1" x14ac:dyDescent="0.2">
      <c r="A9" s="141"/>
      <c r="B9" s="103"/>
      <c r="C9" s="106"/>
      <c r="D9" s="106"/>
      <c r="E9" s="143"/>
      <c r="F9" s="144"/>
      <c r="G9" s="106"/>
      <c r="H9" s="103"/>
      <c r="I9" s="103"/>
      <c r="J9" s="38"/>
      <c r="K9" s="21"/>
    </row>
    <row r="10" spans="1:19" ht="14.5" customHeight="1" x14ac:dyDescent="0.2">
      <c r="A10" s="141"/>
      <c r="B10" s="103"/>
      <c r="C10" s="113" t="s">
        <v>214</v>
      </c>
      <c r="D10" s="113"/>
      <c r="E10" s="117" t="str">
        <f>'Fiche Générale'!B9</f>
        <v>Parcours "Etudes théâtrales - convention CRR"</v>
      </c>
      <c r="F10" s="118"/>
      <c r="G10" s="118"/>
      <c r="H10" s="118"/>
      <c r="I10" s="119"/>
      <c r="J10" s="39"/>
      <c r="K10" s="21"/>
    </row>
    <row r="11" spans="1:19" ht="14.5" customHeight="1" x14ac:dyDescent="0.2">
      <c r="A11" s="142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 x14ac:dyDescent="0.2">
      <c r="C12" s="16"/>
      <c r="I12" s="35"/>
      <c r="J12" s="35"/>
      <c r="M12" s="109" t="s">
        <v>243</v>
      </c>
      <c r="N12" s="110"/>
      <c r="O12" s="127"/>
      <c r="P12" s="109" t="s">
        <v>244</v>
      </c>
      <c r="Q12" s="110"/>
      <c r="R12" s="110"/>
      <c r="S12" s="127"/>
    </row>
    <row r="13" spans="1:19" x14ac:dyDescent="0.2">
      <c r="A13" s="129" t="s">
        <v>215</v>
      </c>
      <c r="B13" s="126" t="str">
        <f>'S5 Maquette'!B13:B14</f>
        <v>3 ème Année de Licence</v>
      </c>
      <c r="C13" s="126"/>
      <c r="D13" s="129" t="s">
        <v>245</v>
      </c>
      <c r="E13" s="126">
        <f>'S5 Maquette'!E13:F14</f>
        <v>0</v>
      </c>
      <c r="F13" s="126"/>
      <c r="G13" s="126"/>
      <c r="I13" s="35"/>
      <c r="J13" s="35"/>
      <c r="M13" s="111"/>
      <c r="N13" s="112"/>
      <c r="O13" s="128"/>
      <c r="P13" s="111"/>
      <c r="Q13" s="112"/>
      <c r="R13" s="112"/>
      <c r="S13" s="128"/>
    </row>
    <row r="14" spans="1:19" x14ac:dyDescent="0.2">
      <c r="A14" s="130"/>
      <c r="B14" s="126"/>
      <c r="C14" s="126"/>
      <c r="D14" s="130"/>
      <c r="E14" s="126"/>
      <c r="F14" s="126"/>
      <c r="G14" s="126"/>
      <c r="I14" s="35"/>
      <c r="J14" s="35"/>
      <c r="M14" s="105" t="s">
        <v>246</v>
      </c>
      <c r="N14" s="109" t="s">
        <v>247</v>
      </c>
      <c r="O14" s="127"/>
      <c r="P14" s="104"/>
      <c r="Q14" s="133"/>
      <c r="R14" s="136"/>
      <c r="S14" s="129"/>
    </row>
    <row r="15" spans="1:19" x14ac:dyDescent="0.2">
      <c r="A15" s="129" t="s">
        <v>248</v>
      </c>
      <c r="B15" s="138" t="str">
        <f>'S5 Maquette'!B15:B16</f>
        <v>Semestre 5</v>
      </c>
      <c r="C15" s="124"/>
      <c r="D15" s="129" t="s">
        <v>249</v>
      </c>
      <c r="E15" s="126">
        <f>'S5 Maquette'!E15:F16</f>
        <v>0</v>
      </c>
      <c r="F15" s="126"/>
      <c r="G15" s="126"/>
      <c r="I15" s="35"/>
      <c r="J15" s="35"/>
      <c r="M15" s="105"/>
      <c r="N15" s="131"/>
      <c r="O15" s="132"/>
      <c r="P15" s="104"/>
      <c r="Q15" s="134"/>
      <c r="R15" s="136"/>
      <c r="S15" s="137"/>
    </row>
    <row r="16" spans="1:19" x14ac:dyDescent="0.2">
      <c r="A16" s="130"/>
      <c r="B16" s="139"/>
      <c r="C16" s="125"/>
      <c r="D16" s="130"/>
      <c r="E16" s="126"/>
      <c r="F16" s="126"/>
      <c r="G16" s="126"/>
      <c r="I16" s="35"/>
      <c r="J16" s="35"/>
      <c r="M16" s="105"/>
      <c r="N16" s="131"/>
      <c r="O16" s="132"/>
      <c r="P16" s="104"/>
      <c r="Q16" s="134"/>
      <c r="R16" s="136"/>
      <c r="S16" s="137"/>
    </row>
    <row r="17" spans="1:20" x14ac:dyDescent="0.2">
      <c r="L17" s="17"/>
      <c r="M17" s="105"/>
      <c r="N17" s="111"/>
      <c r="O17" s="128"/>
      <c r="P17" s="104"/>
      <c r="Q17" s="135"/>
      <c r="R17" s="136"/>
      <c r="S17" s="130"/>
    </row>
    <row r="18" spans="1:20" ht="59.5" customHeight="1" x14ac:dyDescent="0.2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 x14ac:dyDescent="0.2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 x14ac:dyDescent="0.2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 x14ac:dyDescent="0.2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 x14ac:dyDescent="0.2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 x14ac:dyDescent="0.2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 x14ac:dyDescent="0.2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 x14ac:dyDescent="0.2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 x14ac:dyDescent="0.2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 x14ac:dyDescent="0.2">
      <c r="A27" s="43" t="str">
        <f>'S5 Maquette'!B27</f>
        <v>Pratique théâtrale</v>
      </c>
      <c r="B27" s="43" t="str">
        <f>'S5 Maquette'!C27</f>
        <v>UE</v>
      </c>
      <c r="C27" s="42">
        <f>'S5 Maquette'!F27</f>
        <v>0</v>
      </c>
      <c r="D27" s="7"/>
      <c r="E27" s="7" t="s">
        <v>309</v>
      </c>
      <c r="F27" s="7" t="s">
        <v>309</v>
      </c>
      <c r="G27" s="40" t="s">
        <v>309</v>
      </c>
      <c r="H27" s="40" t="s">
        <v>309</v>
      </c>
      <c r="I27" s="40" t="s">
        <v>310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5" customHeight="1" x14ac:dyDescent="0.2">
      <c r="A28" s="43" t="str">
        <f>'S5 Maquette'!B28</f>
        <v>Interprétation</v>
      </c>
      <c r="B28" s="43" t="str">
        <f>'S5 Maquette'!C28</f>
        <v>ECUE</v>
      </c>
      <c r="C28" s="42">
        <f>'S5 Maquette'!F28</f>
        <v>0</v>
      </c>
      <c r="D28" s="7">
        <v>1</v>
      </c>
      <c r="E28" s="7" t="s">
        <v>309</v>
      </c>
      <c r="F28" s="7" t="s">
        <v>309</v>
      </c>
      <c r="G28" s="40" t="s">
        <v>309</v>
      </c>
      <c r="H28" s="40" t="s">
        <v>309</v>
      </c>
      <c r="I28" s="40" t="s">
        <v>309</v>
      </c>
      <c r="J28" s="40">
        <v>6</v>
      </c>
      <c r="K28" s="40" t="s">
        <v>10</v>
      </c>
      <c r="L28" s="40"/>
      <c r="M28" s="40">
        <v>2</v>
      </c>
      <c r="N28" s="40"/>
      <c r="O28" s="40"/>
      <c r="P28" s="40" t="s">
        <v>311</v>
      </c>
      <c r="Q28" s="40"/>
      <c r="R28" s="40"/>
      <c r="S28" s="40" t="s">
        <v>312</v>
      </c>
      <c r="T28" s="8" t="s">
        <v>313</v>
      </c>
    </row>
    <row r="29" spans="1:20" ht="30.5" customHeight="1" x14ac:dyDescent="0.2">
      <c r="A29" s="43" t="str">
        <f>'S5 Maquette'!B29</f>
        <v>Technique corporelle</v>
      </c>
      <c r="B29" s="43" t="str">
        <f>'S5 Maquette'!C29</f>
        <v>ECUE</v>
      </c>
      <c r="C29" s="42">
        <f>'S5 Maquette'!F29</f>
        <v>0</v>
      </c>
      <c r="D29" s="7">
        <v>1</v>
      </c>
      <c r="E29" s="70" t="s">
        <v>309</v>
      </c>
      <c r="F29" s="7" t="s">
        <v>309</v>
      </c>
      <c r="G29" s="69" t="s">
        <v>309</v>
      </c>
      <c r="H29" s="69" t="s">
        <v>309</v>
      </c>
      <c r="I29" s="40" t="s">
        <v>309</v>
      </c>
      <c r="J29" s="40">
        <v>6</v>
      </c>
      <c r="K29" s="40" t="s">
        <v>10</v>
      </c>
      <c r="L29" s="40"/>
      <c r="M29" s="40">
        <v>2</v>
      </c>
      <c r="N29" s="40"/>
      <c r="O29" s="40"/>
      <c r="P29" s="40" t="s">
        <v>311</v>
      </c>
      <c r="Q29" s="40"/>
      <c r="R29" s="40"/>
      <c r="S29" s="69" t="s">
        <v>312</v>
      </c>
      <c r="T29" s="8" t="s">
        <v>313</v>
      </c>
    </row>
    <row r="30" spans="1:20" ht="30.5" customHeight="1" x14ac:dyDescent="0.2">
      <c r="A30" s="43" t="str">
        <f>'S5 Maquette'!B30</f>
        <v>Théâtres modernes et contemporains 1</v>
      </c>
      <c r="B30" s="43" t="str">
        <f>'S5 Maquette'!C30</f>
        <v>UE</v>
      </c>
      <c r="C30" s="42">
        <f>'S5 Maquette'!F30</f>
        <v>0</v>
      </c>
      <c r="D30" s="7"/>
      <c r="E30" s="70" t="s">
        <v>309</v>
      </c>
      <c r="F30" s="7" t="s">
        <v>309</v>
      </c>
      <c r="G30" s="69" t="s">
        <v>309</v>
      </c>
      <c r="H30" s="69" t="s">
        <v>309</v>
      </c>
      <c r="I30" s="40" t="s">
        <v>310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5" customHeight="1" x14ac:dyDescent="0.2">
      <c r="A31" s="43" t="str">
        <f>'S5 Maquette'!B31</f>
        <v>Histoire des formes théâtrales 1</v>
      </c>
      <c r="B31" s="43" t="str">
        <f>'S5 Maquette'!C31</f>
        <v>ECUE</v>
      </c>
      <c r="C31" s="42">
        <f>'S5 Maquette'!F31</f>
        <v>0</v>
      </c>
      <c r="D31" s="7">
        <v>1</v>
      </c>
      <c r="E31" s="70" t="s">
        <v>309</v>
      </c>
      <c r="F31" s="7" t="s">
        <v>309</v>
      </c>
      <c r="G31" s="69" t="s">
        <v>309</v>
      </c>
      <c r="H31" s="69" t="s">
        <v>309</v>
      </c>
      <c r="I31" s="40" t="s">
        <v>309</v>
      </c>
      <c r="J31" s="40">
        <v>6</v>
      </c>
      <c r="K31" s="40" t="s">
        <v>10</v>
      </c>
      <c r="L31" s="40"/>
      <c r="M31" s="40">
        <v>2</v>
      </c>
      <c r="N31" s="40"/>
      <c r="O31" s="40"/>
      <c r="P31" s="40" t="s">
        <v>311</v>
      </c>
      <c r="Q31" s="40"/>
      <c r="R31" s="40"/>
      <c r="S31" s="69" t="s">
        <v>312</v>
      </c>
      <c r="T31" s="8" t="s">
        <v>313</v>
      </c>
    </row>
    <row r="32" spans="1:20" ht="30.5" customHeight="1" x14ac:dyDescent="0.2">
      <c r="A32" s="43" t="str">
        <f>'S5 Maquette'!B32</f>
        <v>Esthétiques théâtrales</v>
      </c>
      <c r="B32" s="43" t="str">
        <f>'S5 Maquette'!C32</f>
        <v>ECUE</v>
      </c>
      <c r="C32" s="42">
        <f>'S5 Maquette'!F32</f>
        <v>0</v>
      </c>
      <c r="D32" s="7">
        <v>1</v>
      </c>
      <c r="E32" s="70" t="s">
        <v>309</v>
      </c>
      <c r="F32" s="7" t="s">
        <v>309</v>
      </c>
      <c r="G32" s="69" t="s">
        <v>309</v>
      </c>
      <c r="H32" s="69" t="s">
        <v>309</v>
      </c>
      <c r="I32" s="40" t="s">
        <v>309</v>
      </c>
      <c r="J32" s="40">
        <v>6</v>
      </c>
      <c r="K32" s="40" t="s">
        <v>10</v>
      </c>
      <c r="L32" s="40"/>
      <c r="M32" s="40">
        <v>2</v>
      </c>
      <c r="N32" s="40"/>
      <c r="O32" s="40"/>
      <c r="P32" s="40" t="s">
        <v>311</v>
      </c>
      <c r="Q32" s="40"/>
      <c r="R32" s="40"/>
      <c r="S32" s="69" t="s">
        <v>312</v>
      </c>
      <c r="T32" s="8" t="s">
        <v>313</v>
      </c>
    </row>
    <row r="33" spans="1:20" ht="30.5" customHeight="1" x14ac:dyDescent="0.2">
      <c r="A33" s="43" t="str">
        <f>'S5 Maquette'!B33</f>
        <v>Théories des arts performatifs 1</v>
      </c>
      <c r="B33" s="43" t="str">
        <f>'S5 Maquette'!C33</f>
        <v>UE</v>
      </c>
      <c r="C33" s="42">
        <f>'S5 Maquette'!F33</f>
        <v>0</v>
      </c>
      <c r="D33" s="7"/>
      <c r="E33" s="70" t="s">
        <v>309</v>
      </c>
      <c r="F33" s="7" t="s">
        <v>309</v>
      </c>
      <c r="G33" s="69" t="s">
        <v>309</v>
      </c>
      <c r="H33" s="69" t="s">
        <v>309</v>
      </c>
      <c r="I33" s="40" t="s">
        <v>310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5" customHeight="1" x14ac:dyDescent="0.2">
      <c r="A34" s="43" t="str">
        <f>'S5 Maquette'!B34</f>
        <v>Théories et pratiques du jeu d'acteur</v>
      </c>
      <c r="B34" s="43" t="str">
        <f>'S5 Maquette'!C34</f>
        <v>ECUE</v>
      </c>
      <c r="C34" s="42">
        <f>'S5 Maquette'!F34</f>
        <v>0</v>
      </c>
      <c r="D34" s="7">
        <v>1</v>
      </c>
      <c r="E34" s="70" t="s">
        <v>309</v>
      </c>
      <c r="F34" s="7" t="s">
        <v>309</v>
      </c>
      <c r="G34" s="69" t="s">
        <v>309</v>
      </c>
      <c r="H34" s="69" t="s">
        <v>309</v>
      </c>
      <c r="I34" s="40" t="s">
        <v>309</v>
      </c>
      <c r="J34" s="40">
        <v>6</v>
      </c>
      <c r="K34" s="40" t="s">
        <v>10</v>
      </c>
      <c r="L34" s="40"/>
      <c r="M34" s="40">
        <v>2</v>
      </c>
      <c r="N34" s="40"/>
      <c r="O34" s="40"/>
      <c r="P34" s="40" t="s">
        <v>311</v>
      </c>
      <c r="Q34" s="40"/>
      <c r="R34" s="40"/>
      <c r="S34" s="69" t="s">
        <v>312</v>
      </c>
      <c r="T34" s="8" t="s">
        <v>313</v>
      </c>
    </row>
    <row r="35" spans="1:20" ht="30.5" customHeight="1" x14ac:dyDescent="0.2">
      <c r="A35" s="43" t="str">
        <f>'S5 Maquette'!B35</f>
        <v>Autres formes performatives</v>
      </c>
      <c r="B35" s="43" t="str">
        <f>'S5 Maquette'!C35</f>
        <v>ECUE</v>
      </c>
      <c r="C35" s="42">
        <f>'S5 Maquette'!F35</f>
        <v>0</v>
      </c>
      <c r="D35" s="7">
        <v>1</v>
      </c>
      <c r="E35" s="70" t="s">
        <v>309</v>
      </c>
      <c r="F35" s="7" t="s">
        <v>309</v>
      </c>
      <c r="G35" s="69" t="s">
        <v>309</v>
      </c>
      <c r="H35" s="69" t="s">
        <v>309</v>
      </c>
      <c r="I35" s="40" t="s">
        <v>309</v>
      </c>
      <c r="J35" s="40">
        <v>6</v>
      </c>
      <c r="K35" s="40" t="s">
        <v>10</v>
      </c>
      <c r="L35" s="40"/>
      <c r="M35" s="40">
        <v>2</v>
      </c>
      <c r="N35" s="40"/>
      <c r="O35" s="40"/>
      <c r="P35" s="40" t="s">
        <v>311</v>
      </c>
      <c r="Q35" s="40"/>
      <c r="R35" s="40"/>
      <c r="S35" s="69" t="s">
        <v>312</v>
      </c>
      <c r="T35" s="8" t="s">
        <v>313</v>
      </c>
    </row>
    <row r="36" spans="1:20" ht="30.5" customHeight="1" x14ac:dyDescent="0.2">
      <c r="A36" s="43" t="str">
        <f>'S5 Maquette'!B36</f>
        <v>Atelier de Mise en scène 1</v>
      </c>
      <c r="B36" s="43" t="str">
        <f>'S5 Maquette'!C36</f>
        <v>UE</v>
      </c>
      <c r="C36" s="42">
        <f>'S5 Maquette'!F36</f>
        <v>0</v>
      </c>
      <c r="D36" s="7"/>
      <c r="E36" s="70" t="s">
        <v>309</v>
      </c>
      <c r="F36" s="7" t="s">
        <v>309</v>
      </c>
      <c r="G36" s="69" t="s">
        <v>309</v>
      </c>
      <c r="H36" s="69" t="s">
        <v>309</v>
      </c>
      <c r="I36" s="40" t="s">
        <v>310</v>
      </c>
      <c r="J36" s="40"/>
      <c r="K36" s="40" t="s">
        <v>10</v>
      </c>
      <c r="L36" s="40"/>
      <c r="M36" s="40">
        <v>2</v>
      </c>
      <c r="N36" s="40"/>
      <c r="O36" s="40"/>
      <c r="P36" s="40" t="s">
        <v>311</v>
      </c>
      <c r="Q36" s="40"/>
      <c r="R36" s="40"/>
      <c r="S36" s="69" t="s">
        <v>312</v>
      </c>
      <c r="T36" s="8" t="s">
        <v>313</v>
      </c>
    </row>
    <row r="37" spans="1:20" ht="30.5" customHeight="1" x14ac:dyDescent="0.2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8"/>
    </row>
    <row r="38" spans="1:20" ht="30.5" customHeight="1" x14ac:dyDescent="0.2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5" customHeight="1" x14ac:dyDescent="0.2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5" customHeight="1" x14ac:dyDescent="0.2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5" customHeight="1" x14ac:dyDescent="0.2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5" customHeight="1" x14ac:dyDescent="0.2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 x14ac:dyDescent="0.2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 x14ac:dyDescent="0.2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 x14ac:dyDescent="0.2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 x14ac:dyDescent="0.2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 x14ac:dyDescent="0.2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 x14ac:dyDescent="0.2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 x14ac:dyDescent="0.2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 x14ac:dyDescent="0.2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 x14ac:dyDescent="0.2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 x14ac:dyDescent="0.2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 x14ac:dyDescent="0.2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 x14ac:dyDescent="0.2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 x14ac:dyDescent="0.2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 x14ac:dyDescent="0.2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 x14ac:dyDescent="0.2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 x14ac:dyDescent="0.2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 x14ac:dyDescent="0.2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 x14ac:dyDescent="0.2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 x14ac:dyDescent="0.2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 x14ac:dyDescent="0.2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 x14ac:dyDescent="0.2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 x14ac:dyDescent="0.2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 x14ac:dyDescent="0.2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 x14ac:dyDescent="0.2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 x14ac:dyDescent="0.2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 x14ac:dyDescent="0.2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 x14ac:dyDescent="0.2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 x14ac:dyDescent="0.2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 x14ac:dyDescent="0.2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 x14ac:dyDescent="0.2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 x14ac:dyDescent="0.2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 x14ac:dyDescent="0.2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 x14ac:dyDescent="0.2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 x14ac:dyDescent="0.2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 x14ac:dyDescent="0.2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 x14ac:dyDescent="0.2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 x14ac:dyDescent="0.2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 x14ac:dyDescent="0.2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 x14ac:dyDescent="0.2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 x14ac:dyDescent="0.2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 x14ac:dyDescent="0.2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 x14ac:dyDescent="0.2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 x14ac:dyDescent="0.2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 x14ac:dyDescent="0.2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 x14ac:dyDescent="0.2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 x14ac:dyDescent="0.2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 x14ac:dyDescent="0.2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 x14ac:dyDescent="0.2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 x14ac:dyDescent="0.2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 x14ac:dyDescent="0.2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 x14ac:dyDescent="0.2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 x14ac:dyDescent="0.2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 x14ac:dyDescent="0.2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 x14ac:dyDescent="0.2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 x14ac:dyDescent="0.2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 x14ac:dyDescent="0.2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 x14ac:dyDescent="0.2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 x14ac:dyDescent="0.2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 x14ac:dyDescent="0.2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 x14ac:dyDescent="0.2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 x14ac:dyDescent="0.2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 x14ac:dyDescent="0.2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 x14ac:dyDescent="0.2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 x14ac:dyDescent="0.2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 x14ac:dyDescent="0.2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 x14ac:dyDescent="0.2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 x14ac:dyDescent="0.2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 x14ac:dyDescent="0.2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 x14ac:dyDescent="0.2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 x14ac:dyDescent="0.2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 x14ac:dyDescent="0.2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 x14ac:dyDescent="0.2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 x14ac:dyDescent="0.2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 x14ac:dyDescent="0.2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 x14ac:dyDescent="0.2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 x14ac:dyDescent="0.2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 x14ac:dyDescent="0.2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 x14ac:dyDescent="0.2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 x14ac:dyDescent="0.2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 x14ac:dyDescent="0.2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 x14ac:dyDescent="0.2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 x14ac:dyDescent="0.2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 x14ac:dyDescent="0.2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 x14ac:dyDescent="0.2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 x14ac:dyDescent="0.2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 x14ac:dyDescent="0.2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 x14ac:dyDescent="0.2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 x14ac:dyDescent="0.2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 x14ac:dyDescent="0.2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 x14ac:dyDescent="0.2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 x14ac:dyDescent="0.2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 x14ac:dyDescent="0.2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 x14ac:dyDescent="0.2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 x14ac:dyDescent="0.2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 x14ac:dyDescent="0.2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 x14ac:dyDescent="0.2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 x14ac:dyDescent="0.2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 x14ac:dyDescent="0.2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 x14ac:dyDescent="0.2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 x14ac:dyDescent="0.2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 x14ac:dyDescent="0.2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 x14ac:dyDescent="0.2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 x14ac:dyDescent="0.2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 x14ac:dyDescent="0.2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 x14ac:dyDescent="0.2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 x14ac:dyDescent="0.2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 x14ac:dyDescent="0.2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 x14ac:dyDescent="0.2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 x14ac:dyDescent="0.2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 x14ac:dyDescent="0.2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 x14ac:dyDescent="0.2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 x14ac:dyDescent="0.2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 x14ac:dyDescent="0.2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 x14ac:dyDescent="0.2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 x14ac:dyDescent="0.2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 x14ac:dyDescent="0.2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 x14ac:dyDescent="0.2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 x14ac:dyDescent="0.2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 x14ac:dyDescent="0.2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 x14ac:dyDescent="0.2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 x14ac:dyDescent="0.2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 x14ac:dyDescent="0.2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 x14ac:dyDescent="0.2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 x14ac:dyDescent="0.2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 x14ac:dyDescent="0.2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 x14ac:dyDescent="0.2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 x14ac:dyDescent="0.2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 x14ac:dyDescent="0.2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 x14ac:dyDescent="0.2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 x14ac:dyDescent="0.2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 x14ac:dyDescent="0.2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 x14ac:dyDescent="0.2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 x14ac:dyDescent="0.2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 x14ac:dyDescent="0.2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 x14ac:dyDescent="0.2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 x14ac:dyDescent="0.2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 x14ac:dyDescent="0.2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 x14ac:dyDescent="0.2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 x14ac:dyDescent="0.2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 x14ac:dyDescent="0.2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 x14ac:dyDescent="0.2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 x14ac:dyDescent="0.2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 x14ac:dyDescent="0.2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 x14ac:dyDescent="0.2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 x14ac:dyDescent="0.2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 x14ac:dyDescent="0.2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 x14ac:dyDescent="0.2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 x14ac:dyDescent="0.2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 x14ac:dyDescent="0.2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 x14ac:dyDescent="0.2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 x14ac:dyDescent="0.2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 x14ac:dyDescent="0.2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 x14ac:dyDescent="0.2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 x14ac:dyDescent="0.2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 x14ac:dyDescent="0.2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 x14ac:dyDescent="0.2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 x14ac:dyDescent="0.2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 x14ac:dyDescent="0.2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 x14ac:dyDescent="0.2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 x14ac:dyDescent="0.2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 x14ac:dyDescent="0.2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 x14ac:dyDescent="0.2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 x14ac:dyDescent="0.2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 x14ac:dyDescent="0.2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 x14ac:dyDescent="0.2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 x14ac:dyDescent="0.2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 x14ac:dyDescent="0.2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 x14ac:dyDescent="0.2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 x14ac:dyDescent="0.2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 x14ac:dyDescent="0.2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 x14ac:dyDescent="0.2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 x14ac:dyDescent="0.2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 x14ac:dyDescent="0.2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 x14ac:dyDescent="0.2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 x14ac:dyDescent="0.2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 x14ac:dyDescent="0.2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 x14ac:dyDescent="0.2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 x14ac:dyDescent="0.2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 x14ac:dyDescent="0.2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 x14ac:dyDescent="0.2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 x14ac:dyDescent="0.2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 x14ac:dyDescent="0.2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 x14ac:dyDescent="0.2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 x14ac:dyDescent="0.2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 x14ac:dyDescent="0.2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 x14ac:dyDescent="0.2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 x14ac:dyDescent="0.2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 x14ac:dyDescent="0.2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 x14ac:dyDescent="0.2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 x14ac:dyDescent="0.2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 x14ac:dyDescent="0.2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 x14ac:dyDescent="0.2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 x14ac:dyDescent="0.2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 x14ac:dyDescent="0.2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 x14ac:dyDescent="0.2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 x14ac:dyDescent="0.2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 x14ac:dyDescent="0.2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 x14ac:dyDescent="0.2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 x14ac:dyDescent="0.2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 x14ac:dyDescent="0.2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 x14ac:dyDescent="0.2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 x14ac:dyDescent="0.2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 x14ac:dyDescent="0.2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 x14ac:dyDescent="0.2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 x14ac:dyDescent="0.2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 x14ac:dyDescent="0.2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 x14ac:dyDescent="0.2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 x14ac:dyDescent="0.2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 x14ac:dyDescent="0.2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 x14ac:dyDescent="0.2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 x14ac:dyDescent="0.2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 x14ac:dyDescent="0.2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 x14ac:dyDescent="0.2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 x14ac:dyDescent="0.2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 x14ac:dyDescent="0.2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 x14ac:dyDescent="0.2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 x14ac:dyDescent="0.2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 x14ac:dyDescent="0.2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 x14ac:dyDescent="0.2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 x14ac:dyDescent="0.2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 x14ac:dyDescent="0.2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 x14ac:dyDescent="0.2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 x14ac:dyDescent="0.2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 x14ac:dyDescent="0.2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 x14ac:dyDescent="0.2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 x14ac:dyDescent="0.2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 x14ac:dyDescent="0.2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 x14ac:dyDescent="0.2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 x14ac:dyDescent="0.2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 x14ac:dyDescent="0.2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 x14ac:dyDescent="0.2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 x14ac:dyDescent="0.2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 x14ac:dyDescent="0.2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 x14ac:dyDescent="0.2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 x14ac:dyDescent="0.2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 x14ac:dyDescent="0.2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 x14ac:dyDescent="0.2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 x14ac:dyDescent="0.2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 x14ac:dyDescent="0.2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 x14ac:dyDescent="0.2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 x14ac:dyDescent="0.2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 x14ac:dyDescent="0.2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 x14ac:dyDescent="0.2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 x14ac:dyDescent="0.2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 x14ac:dyDescent="0.2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 x14ac:dyDescent="0.2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 x14ac:dyDescent="0.2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 x14ac:dyDescent="0.2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 x14ac:dyDescent="0.2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 x14ac:dyDescent="0.2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 x14ac:dyDescent="0.2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 x14ac:dyDescent="0.2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 x14ac:dyDescent="0.2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 x14ac:dyDescent="0.2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 x14ac:dyDescent="0.2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 x14ac:dyDescent="0.2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 x14ac:dyDescent="0.2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 x14ac:dyDescent="0.2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9" priority="11">
      <formula>$C1="OPTION"</formula>
    </cfRule>
    <cfRule type="expression" dxfId="38" priority="10">
      <formula>$C1="BLOC"</formula>
    </cfRule>
    <cfRule type="expression" dxfId="37" priority="9">
      <formula>$C1="Parcours Pédagogique"</formula>
    </cfRule>
  </conditionalFormatting>
  <conditionalFormatting sqref="B1:S9 B10:E10 J10:S11 B11:D11 B12:M12 P12 B13:L13 B14:N14 P14:S17 B15:M17 B301:S999">
    <cfRule type="expression" dxfId="36" priority="17">
      <formula>$D1="Fermeture"</formula>
    </cfRule>
    <cfRule type="expression" dxfId="35" priority="16">
      <formula>$D1="Création"</formula>
    </cfRule>
    <cfRule type="expression" dxfId="34" priority="15">
      <formula>$D1="Modification"</formula>
    </cfRule>
  </conditionalFormatting>
  <conditionalFormatting sqref="C1:S999">
    <cfRule type="expression" dxfId="33" priority="1">
      <formula>$B1="Option"</formula>
    </cfRule>
  </conditionalFormatting>
  <conditionalFormatting sqref="J1:J999">
    <cfRule type="expression" dxfId="32" priority="7">
      <formula>$I1="NON"</formula>
    </cfRule>
  </conditionalFormatting>
  <conditionalFormatting sqref="L1:L999">
    <cfRule type="expression" dxfId="31" priority="3">
      <formula>$K1="CT (Contrôle terminal)"</formula>
    </cfRule>
    <cfRule type="expression" dxfId="30" priority="2">
      <formula>$K1="CCI (CC Intégral)"</formula>
    </cfRule>
  </conditionalFormatting>
  <conditionalFormatting sqref="L18:L300">
    <cfRule type="expression" dxfId="29" priority="13">
      <formula>$K1="CCI (CC Intégral)"</formula>
    </cfRule>
  </conditionalFormatting>
  <conditionalFormatting sqref="M1:M999">
    <cfRule type="expression" dxfId="28" priority="8">
      <formula>$K1="CT (Contrôle terminal)"</formula>
    </cfRule>
  </conditionalFormatting>
  <conditionalFormatting sqref="M18 L18:L300">
    <cfRule type="expression" dxfId="27" priority="12">
      <formula>$K1="CT (Contrôle terminal)"</formula>
    </cfRule>
  </conditionalFormatting>
  <conditionalFormatting sqref="N1:O999">
    <cfRule type="expression" dxfId="26" priority="6">
      <formula>$K1="CCI (CC Intégral)"</formula>
    </cfRule>
  </conditionalFormatting>
  <conditionalFormatting sqref="Q1:R999">
    <cfRule type="expression" dxfId="25" priority="4">
      <formula>$P1="Autres"</formula>
    </cfRule>
  </conditionalFormatting>
  <conditionalFormatting sqref="T18 S1:S999">
    <cfRule type="expression" dxfId="24" priority="5">
      <formula>$P1="CT (Contrôle terminal)"</formula>
    </cfRule>
  </conditionalFormatting>
  <conditionalFormatting sqref="T16 A16:S298">
    <cfRule type="expression" dxfId="23" priority="14">
      <formula>$C16="Modification MCC"</formula>
    </cfRule>
  </conditionalFormatting>
  <conditionalFormatting sqref="T18 A18:S300">
    <cfRule type="expression" dxfId="22" priority="18">
      <formula>$C18="Modification"</formula>
    </cfRule>
    <cfRule type="expression" dxfId="21" priority="19">
      <formula>$C18="Création"</formula>
    </cfRule>
    <cfRule type="expression" dxfId="20" priority="20">
      <formula>$C18="Fermeture"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tabSelected="1" topLeftCell="A23" zoomScale="113" zoomScaleNormal="113" workbookViewId="0">
      <selection activeCell="F36" sqref="F36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 x14ac:dyDescent="0.2">
      <c r="A1" s="104"/>
      <c r="B1" s="104"/>
      <c r="C1" s="104"/>
      <c r="D1" s="104"/>
      <c r="E1" s="104"/>
      <c r="F1" s="104"/>
      <c r="G1" s="104"/>
      <c r="H1" s="104"/>
      <c r="I1" s="104"/>
      <c r="J1" s="37"/>
    </row>
    <row r="2" spans="1:19" x14ac:dyDescent="0.2">
      <c r="A2" s="104"/>
      <c r="B2" s="104"/>
      <c r="C2" s="104"/>
      <c r="D2" s="104"/>
      <c r="E2" s="104"/>
      <c r="F2" s="104"/>
      <c r="G2" s="104"/>
      <c r="H2" s="104"/>
      <c r="I2" s="104"/>
      <c r="J2" s="37"/>
    </row>
    <row r="3" spans="1:19" x14ac:dyDescent="0.2">
      <c r="A3" s="104"/>
      <c r="B3" s="104"/>
      <c r="C3" s="104"/>
      <c r="D3" s="104"/>
      <c r="E3" s="104"/>
      <c r="F3" s="104"/>
      <c r="G3" s="104"/>
      <c r="H3" s="104"/>
      <c r="I3" s="104"/>
      <c r="J3" s="37"/>
    </row>
    <row r="4" spans="1:19" x14ac:dyDescent="0.2">
      <c r="A4" s="104"/>
      <c r="B4" s="104"/>
      <c r="C4" s="104"/>
      <c r="D4" s="104"/>
      <c r="E4" s="104"/>
      <c r="F4" s="104"/>
      <c r="G4" s="104"/>
      <c r="H4" s="104"/>
      <c r="I4" s="104"/>
      <c r="J4" s="37"/>
    </row>
    <row r="5" spans="1:19" x14ac:dyDescent="0.2">
      <c r="A5" s="104"/>
      <c r="B5" s="104"/>
      <c r="C5" s="104"/>
      <c r="D5" s="104"/>
      <c r="E5" s="104"/>
      <c r="F5" s="104"/>
      <c r="G5" s="104"/>
      <c r="H5" s="104"/>
      <c r="I5" s="104"/>
      <c r="J5" s="37"/>
    </row>
    <row r="6" spans="1:19" x14ac:dyDescent="0.2">
      <c r="A6" s="104"/>
      <c r="B6" s="104"/>
      <c r="C6" s="104"/>
      <c r="D6" s="104"/>
      <c r="E6" s="104"/>
      <c r="F6" s="104"/>
      <c r="G6" s="104"/>
      <c r="H6" s="104"/>
      <c r="I6" s="104"/>
      <c r="J6" s="37"/>
    </row>
    <row r="7" spans="1:19" ht="14.5" customHeight="1" x14ac:dyDescent="0.2">
      <c r="A7" s="140" t="s">
        <v>211</v>
      </c>
      <c r="B7" s="103" t="str">
        <f>'Fiche Générale'!B3</f>
        <v>Portail_LLAC</v>
      </c>
      <c r="C7" s="106" t="s">
        <v>241</v>
      </c>
      <c r="D7" s="106"/>
      <c r="E7" s="143" t="str">
        <f>'Fiche Générale'!B4</f>
        <v>Arts du Spectacle</v>
      </c>
      <c r="F7" s="144"/>
      <c r="G7" s="106" t="s">
        <v>242</v>
      </c>
      <c r="H7" s="103">
        <f>'Fiche Générale'!B5</f>
        <v>0</v>
      </c>
      <c r="I7" s="103"/>
      <c r="J7" s="38"/>
      <c r="K7" s="21"/>
    </row>
    <row r="8" spans="1:19" ht="14.5" customHeight="1" x14ac:dyDescent="0.2">
      <c r="A8" s="141"/>
      <c r="B8" s="103"/>
      <c r="C8" s="106"/>
      <c r="D8" s="106"/>
      <c r="E8" s="143"/>
      <c r="F8" s="144"/>
      <c r="G8" s="106"/>
      <c r="H8" s="103"/>
      <c r="I8" s="103"/>
      <c r="J8" s="38"/>
      <c r="K8" s="21"/>
    </row>
    <row r="9" spans="1:19" ht="14.5" customHeight="1" x14ac:dyDescent="0.2">
      <c r="A9" s="141"/>
      <c r="B9" s="103"/>
      <c r="C9" s="106"/>
      <c r="D9" s="106"/>
      <c r="E9" s="143"/>
      <c r="F9" s="144"/>
      <c r="G9" s="106"/>
      <c r="H9" s="103"/>
      <c r="I9" s="103"/>
      <c r="J9" s="38"/>
      <c r="K9" s="21"/>
    </row>
    <row r="10" spans="1:19" ht="14.5" customHeight="1" x14ac:dyDescent="0.2">
      <c r="A10" s="141"/>
      <c r="B10" s="103"/>
      <c r="C10" s="113" t="s">
        <v>214</v>
      </c>
      <c r="D10" s="113"/>
      <c r="E10" s="117" t="str">
        <f>'Fiche Générale'!B9</f>
        <v>Parcours "Etudes théâtrales - convention CRR"</v>
      </c>
      <c r="F10" s="118"/>
      <c r="G10" s="118"/>
      <c r="H10" s="118"/>
      <c r="I10" s="119"/>
      <c r="J10" s="39"/>
      <c r="K10" s="21"/>
    </row>
    <row r="11" spans="1:19" ht="14.5" customHeight="1" x14ac:dyDescent="0.2">
      <c r="A11" s="142"/>
      <c r="B11" s="103"/>
      <c r="C11" s="113"/>
      <c r="D11" s="113"/>
      <c r="E11" s="120"/>
      <c r="F11" s="121"/>
      <c r="G11" s="121"/>
      <c r="H11" s="121"/>
      <c r="I11" s="122"/>
      <c r="J11" s="39"/>
      <c r="K11" s="21"/>
    </row>
    <row r="12" spans="1:19" x14ac:dyDescent="0.2">
      <c r="C12" s="16"/>
      <c r="I12" s="35"/>
      <c r="J12" s="35"/>
      <c r="M12" s="109" t="s">
        <v>243</v>
      </c>
      <c r="N12" s="110"/>
      <c r="O12" s="127"/>
      <c r="P12" s="109" t="s">
        <v>244</v>
      </c>
      <c r="Q12" s="110"/>
      <c r="R12" s="110"/>
      <c r="S12" s="127"/>
    </row>
    <row r="13" spans="1:19" x14ac:dyDescent="0.2">
      <c r="A13" s="129" t="s">
        <v>215</v>
      </c>
      <c r="B13" s="126" t="str">
        <f>'S6 Maquette'!B13:B14</f>
        <v>3 ème Année de Licence</v>
      </c>
      <c r="C13" s="126"/>
      <c r="D13" s="129" t="s">
        <v>245</v>
      </c>
      <c r="E13" s="126">
        <f>'S6 Maquette'!E13:F14</f>
        <v>0</v>
      </c>
      <c r="F13" s="126"/>
      <c r="G13" s="126"/>
      <c r="I13" s="35"/>
      <c r="J13" s="35"/>
      <c r="M13" s="111"/>
      <c r="N13" s="112"/>
      <c r="O13" s="128"/>
      <c r="P13" s="111"/>
      <c r="Q13" s="112"/>
      <c r="R13" s="112"/>
      <c r="S13" s="128"/>
    </row>
    <row r="14" spans="1:19" x14ac:dyDescent="0.2">
      <c r="A14" s="130"/>
      <c r="B14" s="126"/>
      <c r="C14" s="126"/>
      <c r="D14" s="130"/>
      <c r="E14" s="126"/>
      <c r="F14" s="126"/>
      <c r="G14" s="126"/>
      <c r="I14" s="35"/>
      <c r="J14" s="35"/>
      <c r="M14" s="105" t="s">
        <v>246</v>
      </c>
      <c r="N14" s="109" t="s">
        <v>247</v>
      </c>
      <c r="O14" s="127"/>
      <c r="P14" s="104"/>
      <c r="Q14" s="133"/>
      <c r="R14" s="136"/>
      <c r="S14" s="129"/>
    </row>
    <row r="15" spans="1:19" x14ac:dyDescent="0.2">
      <c r="A15" s="129" t="s">
        <v>248</v>
      </c>
      <c r="B15" s="138" t="str">
        <f>'S6 Maquette'!B15:B16</f>
        <v>Semestre 6</v>
      </c>
      <c r="C15" s="124"/>
      <c r="D15" s="129" t="s">
        <v>249</v>
      </c>
      <c r="E15" s="126">
        <f>'S6 Maquette'!E15:F16</f>
        <v>0</v>
      </c>
      <c r="F15" s="126"/>
      <c r="G15" s="126"/>
      <c r="I15" s="35"/>
      <c r="J15" s="35"/>
      <c r="M15" s="105"/>
      <c r="N15" s="131"/>
      <c r="O15" s="132"/>
      <c r="P15" s="104"/>
      <c r="Q15" s="134"/>
      <c r="R15" s="136"/>
      <c r="S15" s="137"/>
    </row>
    <row r="16" spans="1:19" x14ac:dyDescent="0.2">
      <c r="A16" s="130"/>
      <c r="B16" s="139"/>
      <c r="C16" s="125"/>
      <c r="D16" s="130"/>
      <c r="E16" s="126"/>
      <c r="F16" s="126"/>
      <c r="G16" s="126"/>
      <c r="I16" s="35"/>
      <c r="J16" s="35"/>
      <c r="M16" s="105"/>
      <c r="N16" s="131"/>
      <c r="O16" s="132"/>
      <c r="P16" s="104"/>
      <c r="Q16" s="134"/>
      <c r="R16" s="136"/>
      <c r="S16" s="137"/>
    </row>
    <row r="17" spans="1:20" x14ac:dyDescent="0.2">
      <c r="L17" s="17"/>
      <c r="M17" s="105"/>
      <c r="N17" s="111"/>
      <c r="O17" s="128"/>
      <c r="P17" s="104"/>
      <c r="Q17" s="135"/>
      <c r="R17" s="136"/>
      <c r="S17" s="130"/>
    </row>
    <row r="18" spans="1:20" ht="59.5" customHeight="1" x14ac:dyDescent="0.2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 x14ac:dyDescent="0.2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 x14ac:dyDescent="0.2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 x14ac:dyDescent="0.2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 x14ac:dyDescent="0.2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 x14ac:dyDescent="0.2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 x14ac:dyDescent="0.2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 x14ac:dyDescent="0.2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 x14ac:dyDescent="0.2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 x14ac:dyDescent="0.2">
      <c r="A27" s="43" t="str">
        <f>'S6 Maquette'!B27</f>
        <v>Enjeux disciplinaires</v>
      </c>
      <c r="B27" s="43" t="str">
        <f>'S6 Maquette'!C27</f>
        <v>UE</v>
      </c>
      <c r="C27" s="42">
        <f>'S6 Maquette'!F27</f>
        <v>0</v>
      </c>
      <c r="D27" s="7"/>
      <c r="E27" s="7" t="s">
        <v>309</v>
      </c>
      <c r="F27" s="7" t="s">
        <v>309</v>
      </c>
      <c r="G27" s="40" t="s">
        <v>309</v>
      </c>
      <c r="H27" s="40" t="s">
        <v>309</v>
      </c>
      <c r="I27" s="40" t="s">
        <v>310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5" customHeight="1" x14ac:dyDescent="0.2">
      <c r="A28" s="43" t="str">
        <f>'S6 Maquette'!B28</f>
        <v>Méthodologie</v>
      </c>
      <c r="B28" s="43" t="str">
        <f>'S6 Maquette'!C28</f>
        <v>ECUE</v>
      </c>
      <c r="C28" s="42">
        <f>'S6 Maquette'!F28</f>
        <v>0</v>
      </c>
      <c r="D28" s="7">
        <v>1</v>
      </c>
      <c r="E28" s="70" t="s">
        <v>309</v>
      </c>
      <c r="F28" s="7" t="s">
        <v>309</v>
      </c>
      <c r="G28" s="40" t="s">
        <v>309</v>
      </c>
      <c r="H28" s="40" t="s">
        <v>309</v>
      </c>
      <c r="I28" s="40" t="s">
        <v>309</v>
      </c>
      <c r="J28" s="40">
        <v>6</v>
      </c>
      <c r="K28" s="40" t="s">
        <v>10</v>
      </c>
      <c r="L28" s="40"/>
      <c r="M28" s="40">
        <v>2</v>
      </c>
      <c r="N28" s="40"/>
      <c r="O28" s="40"/>
      <c r="P28" s="40" t="s">
        <v>311</v>
      </c>
      <c r="Q28" s="40"/>
      <c r="R28" s="40"/>
      <c r="S28" s="40" t="s">
        <v>312</v>
      </c>
      <c r="T28" s="8" t="s">
        <v>313</v>
      </c>
    </row>
    <row r="29" spans="1:20" ht="30.5" customHeight="1" x14ac:dyDescent="0.2">
      <c r="A29" s="43" t="str">
        <f>'S6 Maquette'!B29</f>
        <v>Théâtre et société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309</v>
      </c>
      <c r="F29" s="7" t="s">
        <v>309</v>
      </c>
      <c r="G29" s="40" t="s">
        <v>309</v>
      </c>
      <c r="H29" s="40" t="s">
        <v>309</v>
      </c>
      <c r="I29" s="40" t="s">
        <v>309</v>
      </c>
      <c r="J29" s="40">
        <v>6</v>
      </c>
      <c r="K29" s="40" t="s">
        <v>10</v>
      </c>
      <c r="L29" s="40"/>
      <c r="M29" s="40">
        <v>2</v>
      </c>
      <c r="N29" s="40"/>
      <c r="O29" s="40"/>
      <c r="P29" s="40" t="s">
        <v>311</v>
      </c>
      <c r="Q29" s="40"/>
      <c r="R29" s="40"/>
      <c r="S29" s="40" t="s">
        <v>312</v>
      </c>
      <c r="T29" s="8" t="s">
        <v>313</v>
      </c>
    </row>
    <row r="30" spans="1:20" ht="30.5" customHeight="1" x14ac:dyDescent="0.2">
      <c r="A30" s="43" t="str">
        <f>'S6 Maquette'!B30</f>
        <v>Théâtres modernes et contemporains 2</v>
      </c>
      <c r="B30" s="43" t="str">
        <f>'S6 Maquette'!C30</f>
        <v>UE</v>
      </c>
      <c r="C30" s="42">
        <f>'S6 Maquette'!F30</f>
        <v>0</v>
      </c>
      <c r="D30" s="7"/>
      <c r="E30" s="7" t="s">
        <v>309</v>
      </c>
      <c r="F30" s="7" t="s">
        <v>309</v>
      </c>
      <c r="G30" s="40" t="s">
        <v>309</v>
      </c>
      <c r="H30" s="40" t="s">
        <v>309</v>
      </c>
      <c r="I30" s="40" t="s">
        <v>310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8"/>
    </row>
    <row r="31" spans="1:20" ht="30.5" customHeight="1" x14ac:dyDescent="0.2">
      <c r="A31" s="43" t="str">
        <f>'S6 Maquette'!B31</f>
        <v>Histoire des formes théâtrales 2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309</v>
      </c>
      <c r="F31" s="7" t="s">
        <v>309</v>
      </c>
      <c r="G31" s="40" t="s">
        <v>309</v>
      </c>
      <c r="H31" s="40" t="s">
        <v>309</v>
      </c>
      <c r="I31" s="40" t="s">
        <v>309</v>
      </c>
      <c r="J31" s="40">
        <v>6</v>
      </c>
      <c r="K31" s="40" t="s">
        <v>10</v>
      </c>
      <c r="L31" s="40"/>
      <c r="M31" s="40">
        <v>2</v>
      </c>
      <c r="N31" s="40"/>
      <c r="O31" s="40"/>
      <c r="P31" s="40" t="s">
        <v>311</v>
      </c>
      <c r="Q31" s="40"/>
      <c r="R31" s="40"/>
      <c r="S31" s="40" t="s">
        <v>312</v>
      </c>
      <c r="T31" s="8" t="s">
        <v>313</v>
      </c>
    </row>
    <row r="32" spans="1:20" ht="30.5" customHeight="1" x14ac:dyDescent="0.2">
      <c r="A32" s="43" t="str">
        <f>'S6 Maquette'!B32</f>
        <v>Enjeux des scènes actuelles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309</v>
      </c>
      <c r="F32" s="7" t="s">
        <v>309</v>
      </c>
      <c r="G32" s="40" t="s">
        <v>309</v>
      </c>
      <c r="H32" s="40" t="s">
        <v>309</v>
      </c>
      <c r="I32" s="40" t="s">
        <v>309</v>
      </c>
      <c r="J32" s="40">
        <v>6</v>
      </c>
      <c r="K32" s="40" t="s">
        <v>10</v>
      </c>
      <c r="L32" s="40"/>
      <c r="M32" s="40">
        <v>2</v>
      </c>
      <c r="N32" s="40"/>
      <c r="O32" s="40"/>
      <c r="P32" s="40" t="s">
        <v>311</v>
      </c>
      <c r="Q32" s="40"/>
      <c r="R32" s="40"/>
      <c r="S32" s="40" t="s">
        <v>312</v>
      </c>
      <c r="T32" s="8" t="s">
        <v>313</v>
      </c>
    </row>
    <row r="33" spans="1:20" ht="30.5" customHeight="1" x14ac:dyDescent="0.2">
      <c r="A33" s="43" t="str">
        <f>'S6 Maquette'!B33</f>
        <v>Ecriture dramatique</v>
      </c>
      <c r="B33" s="43" t="str">
        <f>'S6 Maquette'!C33</f>
        <v>UE</v>
      </c>
      <c r="C33" s="42">
        <f>'S6 Maquette'!F33</f>
        <v>0</v>
      </c>
      <c r="D33" s="7"/>
      <c r="E33" s="7" t="s">
        <v>309</v>
      </c>
      <c r="F33" s="7" t="s">
        <v>309</v>
      </c>
      <c r="G33" s="40" t="s">
        <v>309</v>
      </c>
      <c r="H33" s="40" t="s">
        <v>309</v>
      </c>
      <c r="I33" s="40" t="s">
        <v>310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8"/>
    </row>
    <row r="34" spans="1:20" ht="30.5" customHeight="1" x14ac:dyDescent="0.2">
      <c r="A34" s="43" t="str">
        <f>'S6 Maquette'!B34</f>
        <v>Interprétation 2</v>
      </c>
      <c r="B34" s="43" t="str">
        <f>'S6 Maquette'!C34</f>
        <v>ECUE</v>
      </c>
      <c r="C34" s="42">
        <f>'S6 Maquette'!F34</f>
        <v>0</v>
      </c>
      <c r="D34" s="7">
        <v>1</v>
      </c>
      <c r="E34" s="7" t="s">
        <v>309</v>
      </c>
      <c r="F34" s="7" t="s">
        <v>309</v>
      </c>
      <c r="G34" s="40" t="s">
        <v>309</v>
      </c>
      <c r="H34" s="40" t="s">
        <v>309</v>
      </c>
      <c r="I34" s="40" t="s">
        <v>309</v>
      </c>
      <c r="J34" s="40">
        <v>6</v>
      </c>
      <c r="K34" s="40" t="s">
        <v>10</v>
      </c>
      <c r="L34" s="40"/>
      <c r="M34" s="40">
        <v>2</v>
      </c>
      <c r="N34" s="40"/>
      <c r="O34" s="40"/>
      <c r="P34" s="40" t="s">
        <v>311</v>
      </c>
      <c r="Q34" s="40"/>
      <c r="R34" s="40"/>
      <c r="S34" s="40" t="s">
        <v>312</v>
      </c>
      <c r="T34" s="8" t="s">
        <v>313</v>
      </c>
    </row>
    <row r="35" spans="1:20" ht="30.5" customHeight="1" x14ac:dyDescent="0.2">
      <c r="A35" s="43" t="str">
        <f>'S6 Maquette'!B35</f>
        <v>Atelier d'écriture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309</v>
      </c>
      <c r="F35" s="7" t="s">
        <v>309</v>
      </c>
      <c r="G35" s="40" t="s">
        <v>309</v>
      </c>
      <c r="H35" s="40" t="s">
        <v>309</v>
      </c>
      <c r="I35" s="40" t="s">
        <v>309</v>
      </c>
      <c r="J35" s="40">
        <v>6</v>
      </c>
      <c r="K35" s="40" t="s">
        <v>10</v>
      </c>
      <c r="L35" s="40"/>
      <c r="M35" s="40">
        <v>2</v>
      </c>
      <c r="N35" s="40"/>
      <c r="O35" s="40"/>
      <c r="P35" s="40" t="s">
        <v>311</v>
      </c>
      <c r="Q35" s="40"/>
      <c r="R35" s="40"/>
      <c r="S35" s="40" t="s">
        <v>312</v>
      </c>
      <c r="T35" s="8" t="s">
        <v>313</v>
      </c>
    </row>
    <row r="36" spans="1:20" ht="30.5" customHeight="1" x14ac:dyDescent="0.2">
      <c r="A36" s="43" t="str">
        <f>'S6 Maquette'!B36</f>
        <v>Atelier de mise en scène 2</v>
      </c>
      <c r="B36" s="43" t="str">
        <f>'S6 Maquette'!C36</f>
        <v>UE</v>
      </c>
      <c r="C36" s="42">
        <f>'S6 Maquette'!F36</f>
        <v>0</v>
      </c>
      <c r="D36" s="7"/>
      <c r="E36" s="7" t="s">
        <v>309</v>
      </c>
      <c r="F36" s="7" t="s">
        <v>309</v>
      </c>
      <c r="G36" s="40" t="s">
        <v>309</v>
      </c>
      <c r="H36" s="40" t="s">
        <v>309</v>
      </c>
      <c r="I36" s="40" t="s">
        <v>310</v>
      </c>
      <c r="J36" s="40"/>
      <c r="K36" s="40" t="s">
        <v>10</v>
      </c>
      <c r="L36" s="40"/>
      <c r="M36" s="40">
        <v>2</v>
      </c>
      <c r="N36" s="40"/>
      <c r="O36" s="40"/>
      <c r="P36" s="40" t="s">
        <v>311</v>
      </c>
      <c r="Q36" s="40"/>
      <c r="R36" s="40"/>
      <c r="S36" s="40" t="s">
        <v>312</v>
      </c>
      <c r="T36" s="8" t="s">
        <v>313</v>
      </c>
    </row>
    <row r="37" spans="1:20" ht="30.5" customHeight="1" x14ac:dyDescent="0.2">
      <c r="A37" s="43">
        <f>'S6 Maquette'!B37</f>
        <v>0</v>
      </c>
      <c r="B37" s="43">
        <f>'S6 Maquette'!C37</f>
        <v>0</v>
      </c>
      <c r="C37" s="42">
        <f>'S6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5" customHeight="1" x14ac:dyDescent="0.2">
      <c r="A38" s="43">
        <f>'S6 Maquette'!B38</f>
        <v>0</v>
      </c>
      <c r="B38" s="43">
        <f>'S6 Maquette'!C38</f>
        <v>0</v>
      </c>
      <c r="C38" s="42">
        <f>'S6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</row>
    <row r="39" spans="1:20" ht="30.5" customHeight="1" x14ac:dyDescent="0.2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5" customHeight="1" x14ac:dyDescent="0.2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5" customHeight="1" x14ac:dyDescent="0.2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5" customHeight="1" x14ac:dyDescent="0.2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 x14ac:dyDescent="0.2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 x14ac:dyDescent="0.2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 x14ac:dyDescent="0.2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 x14ac:dyDescent="0.2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 x14ac:dyDescent="0.2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 x14ac:dyDescent="0.2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 x14ac:dyDescent="0.2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 x14ac:dyDescent="0.2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 x14ac:dyDescent="0.2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 x14ac:dyDescent="0.2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 x14ac:dyDescent="0.2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 x14ac:dyDescent="0.2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 x14ac:dyDescent="0.2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 x14ac:dyDescent="0.2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 x14ac:dyDescent="0.2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 x14ac:dyDescent="0.2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 x14ac:dyDescent="0.2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 x14ac:dyDescent="0.2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 x14ac:dyDescent="0.2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 x14ac:dyDescent="0.2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 x14ac:dyDescent="0.2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 x14ac:dyDescent="0.2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 x14ac:dyDescent="0.2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 x14ac:dyDescent="0.2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 x14ac:dyDescent="0.2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 x14ac:dyDescent="0.2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 x14ac:dyDescent="0.2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 x14ac:dyDescent="0.2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 x14ac:dyDescent="0.2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 x14ac:dyDescent="0.2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 x14ac:dyDescent="0.2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 x14ac:dyDescent="0.2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 x14ac:dyDescent="0.2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 x14ac:dyDescent="0.2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 x14ac:dyDescent="0.2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 x14ac:dyDescent="0.2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 x14ac:dyDescent="0.2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 x14ac:dyDescent="0.2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 x14ac:dyDescent="0.2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 x14ac:dyDescent="0.2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 x14ac:dyDescent="0.2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 x14ac:dyDescent="0.2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 x14ac:dyDescent="0.2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 x14ac:dyDescent="0.2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 x14ac:dyDescent="0.2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 x14ac:dyDescent="0.2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 x14ac:dyDescent="0.2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 x14ac:dyDescent="0.2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 x14ac:dyDescent="0.2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 x14ac:dyDescent="0.2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 x14ac:dyDescent="0.2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 x14ac:dyDescent="0.2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 x14ac:dyDescent="0.2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 x14ac:dyDescent="0.2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 x14ac:dyDescent="0.2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 x14ac:dyDescent="0.2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 x14ac:dyDescent="0.2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 x14ac:dyDescent="0.2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 x14ac:dyDescent="0.2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 x14ac:dyDescent="0.2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 x14ac:dyDescent="0.2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 x14ac:dyDescent="0.2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 x14ac:dyDescent="0.2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 x14ac:dyDescent="0.2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 x14ac:dyDescent="0.2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 x14ac:dyDescent="0.2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 x14ac:dyDescent="0.2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 x14ac:dyDescent="0.2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 x14ac:dyDescent="0.2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 x14ac:dyDescent="0.2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 x14ac:dyDescent="0.2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 x14ac:dyDescent="0.2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 x14ac:dyDescent="0.2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 x14ac:dyDescent="0.2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 x14ac:dyDescent="0.2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 x14ac:dyDescent="0.2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 x14ac:dyDescent="0.2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 x14ac:dyDescent="0.2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 x14ac:dyDescent="0.2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 x14ac:dyDescent="0.2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 x14ac:dyDescent="0.2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 x14ac:dyDescent="0.2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 x14ac:dyDescent="0.2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 x14ac:dyDescent="0.2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 x14ac:dyDescent="0.2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 x14ac:dyDescent="0.2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 x14ac:dyDescent="0.2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 x14ac:dyDescent="0.2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 x14ac:dyDescent="0.2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 x14ac:dyDescent="0.2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 x14ac:dyDescent="0.2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 x14ac:dyDescent="0.2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 x14ac:dyDescent="0.2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 x14ac:dyDescent="0.2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 x14ac:dyDescent="0.2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 x14ac:dyDescent="0.2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 x14ac:dyDescent="0.2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 x14ac:dyDescent="0.2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 x14ac:dyDescent="0.2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 x14ac:dyDescent="0.2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 x14ac:dyDescent="0.2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 x14ac:dyDescent="0.2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 x14ac:dyDescent="0.2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 x14ac:dyDescent="0.2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 x14ac:dyDescent="0.2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 x14ac:dyDescent="0.2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 x14ac:dyDescent="0.2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 x14ac:dyDescent="0.2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 x14ac:dyDescent="0.2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 x14ac:dyDescent="0.2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 x14ac:dyDescent="0.2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 x14ac:dyDescent="0.2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 x14ac:dyDescent="0.2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 x14ac:dyDescent="0.2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 x14ac:dyDescent="0.2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 x14ac:dyDescent="0.2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 x14ac:dyDescent="0.2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 x14ac:dyDescent="0.2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 x14ac:dyDescent="0.2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 x14ac:dyDescent="0.2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 x14ac:dyDescent="0.2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 x14ac:dyDescent="0.2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 x14ac:dyDescent="0.2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 x14ac:dyDescent="0.2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 x14ac:dyDescent="0.2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 x14ac:dyDescent="0.2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 x14ac:dyDescent="0.2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 x14ac:dyDescent="0.2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 x14ac:dyDescent="0.2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 x14ac:dyDescent="0.2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 x14ac:dyDescent="0.2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 x14ac:dyDescent="0.2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 x14ac:dyDescent="0.2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 x14ac:dyDescent="0.2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 x14ac:dyDescent="0.2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 x14ac:dyDescent="0.2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 x14ac:dyDescent="0.2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 x14ac:dyDescent="0.2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 x14ac:dyDescent="0.2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 x14ac:dyDescent="0.2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 x14ac:dyDescent="0.2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 x14ac:dyDescent="0.2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 x14ac:dyDescent="0.2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 x14ac:dyDescent="0.2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 x14ac:dyDescent="0.2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 x14ac:dyDescent="0.2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 x14ac:dyDescent="0.2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 x14ac:dyDescent="0.2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 x14ac:dyDescent="0.2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 x14ac:dyDescent="0.2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 x14ac:dyDescent="0.2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 x14ac:dyDescent="0.2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 x14ac:dyDescent="0.2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 x14ac:dyDescent="0.2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 x14ac:dyDescent="0.2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 x14ac:dyDescent="0.2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 x14ac:dyDescent="0.2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 x14ac:dyDescent="0.2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 x14ac:dyDescent="0.2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 x14ac:dyDescent="0.2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 x14ac:dyDescent="0.2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 x14ac:dyDescent="0.2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 x14ac:dyDescent="0.2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 x14ac:dyDescent="0.2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 x14ac:dyDescent="0.2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 x14ac:dyDescent="0.2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 x14ac:dyDescent="0.2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 x14ac:dyDescent="0.2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 x14ac:dyDescent="0.2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 x14ac:dyDescent="0.2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 x14ac:dyDescent="0.2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 x14ac:dyDescent="0.2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 x14ac:dyDescent="0.2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 x14ac:dyDescent="0.2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 x14ac:dyDescent="0.2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 x14ac:dyDescent="0.2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 x14ac:dyDescent="0.2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 x14ac:dyDescent="0.2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 x14ac:dyDescent="0.2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 x14ac:dyDescent="0.2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 x14ac:dyDescent="0.2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 x14ac:dyDescent="0.2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 x14ac:dyDescent="0.2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 x14ac:dyDescent="0.2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 x14ac:dyDescent="0.2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 x14ac:dyDescent="0.2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 x14ac:dyDescent="0.2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 x14ac:dyDescent="0.2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 x14ac:dyDescent="0.2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 x14ac:dyDescent="0.2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 x14ac:dyDescent="0.2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 x14ac:dyDescent="0.2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 x14ac:dyDescent="0.2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 x14ac:dyDescent="0.2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 x14ac:dyDescent="0.2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 x14ac:dyDescent="0.2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 x14ac:dyDescent="0.2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 x14ac:dyDescent="0.2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 x14ac:dyDescent="0.2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 x14ac:dyDescent="0.2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 x14ac:dyDescent="0.2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 x14ac:dyDescent="0.2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 x14ac:dyDescent="0.2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 x14ac:dyDescent="0.2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 x14ac:dyDescent="0.2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 x14ac:dyDescent="0.2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 x14ac:dyDescent="0.2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 x14ac:dyDescent="0.2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 x14ac:dyDescent="0.2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 x14ac:dyDescent="0.2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 x14ac:dyDescent="0.2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 x14ac:dyDescent="0.2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 x14ac:dyDescent="0.2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 x14ac:dyDescent="0.2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 x14ac:dyDescent="0.2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 x14ac:dyDescent="0.2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 x14ac:dyDescent="0.2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 x14ac:dyDescent="0.2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 x14ac:dyDescent="0.2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 x14ac:dyDescent="0.2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 x14ac:dyDescent="0.2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 x14ac:dyDescent="0.2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 x14ac:dyDescent="0.2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 x14ac:dyDescent="0.2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 x14ac:dyDescent="0.2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 x14ac:dyDescent="0.2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 x14ac:dyDescent="0.2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 x14ac:dyDescent="0.2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 x14ac:dyDescent="0.2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 x14ac:dyDescent="0.2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 x14ac:dyDescent="0.2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 x14ac:dyDescent="0.2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 x14ac:dyDescent="0.2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 x14ac:dyDescent="0.2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 x14ac:dyDescent="0.2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 x14ac:dyDescent="0.2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 x14ac:dyDescent="0.2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 x14ac:dyDescent="0.2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 x14ac:dyDescent="0.2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 x14ac:dyDescent="0.2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 x14ac:dyDescent="0.2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 x14ac:dyDescent="0.2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 x14ac:dyDescent="0.2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 x14ac:dyDescent="0.2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 x14ac:dyDescent="0.2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 x14ac:dyDescent="0.2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 x14ac:dyDescent="0.2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 x14ac:dyDescent="0.2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 x14ac:dyDescent="0.2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 x14ac:dyDescent="0.2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 x14ac:dyDescent="0.2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 x14ac:dyDescent="0.2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 x14ac:dyDescent="0.2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 x14ac:dyDescent="0.2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 x14ac:dyDescent="0.2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 x14ac:dyDescent="0.2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 x14ac:dyDescent="0.2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 x14ac:dyDescent="0.2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9" priority="11">
      <formula>$C1="OPTION"</formula>
    </cfRule>
    <cfRule type="expression" dxfId="18" priority="10">
      <formula>$C1="BLOC"</formula>
    </cfRule>
    <cfRule type="expression" dxfId="17" priority="9">
      <formula>$C1="Parcours Pédagogique"</formula>
    </cfRule>
  </conditionalFormatting>
  <conditionalFormatting sqref="B1:S9 B10:E10 J10:S11 B11:D11 B12:M12 P12 B13:L13 B14:N14 P14:S17 B15:M17 B301:S999">
    <cfRule type="expression" dxfId="16" priority="17">
      <formula>$D1="Fermeture"</formula>
    </cfRule>
    <cfRule type="expression" dxfId="15" priority="16">
      <formula>$D1="Création"</formula>
    </cfRule>
    <cfRule type="expression" dxfId="14" priority="15">
      <formula>$D1="Modification"</formula>
    </cfRule>
  </conditionalFormatting>
  <conditionalFormatting sqref="C1:S999">
    <cfRule type="expression" dxfId="13" priority="1">
      <formula>$B1="Option"</formula>
    </cfRule>
  </conditionalFormatting>
  <conditionalFormatting sqref="J1:J999">
    <cfRule type="expression" dxfId="12" priority="7">
      <formula>$I1="NON"</formula>
    </cfRule>
  </conditionalFormatting>
  <conditionalFormatting sqref="L1:L999">
    <cfRule type="expression" dxfId="11" priority="3">
      <formula>$K1="CT (Contrôle terminal)"</formula>
    </cfRule>
    <cfRule type="expression" dxfId="10" priority="2">
      <formula>$K1="CCI (CC Intégral)"</formula>
    </cfRule>
  </conditionalFormatting>
  <conditionalFormatting sqref="L18:L300">
    <cfRule type="expression" dxfId="9" priority="13">
      <formula>$K1="CCI (CC Intégral)"</formula>
    </cfRule>
  </conditionalFormatting>
  <conditionalFormatting sqref="M1:M999">
    <cfRule type="expression" dxfId="8" priority="8">
      <formula>$K1="CT (Contrôle terminal)"</formula>
    </cfRule>
  </conditionalFormatting>
  <conditionalFormatting sqref="M18 L18:L300">
    <cfRule type="expression" dxfId="7" priority="12">
      <formula>$K1="CT (Contrôle terminal)"</formula>
    </cfRule>
  </conditionalFormatting>
  <conditionalFormatting sqref="N1:O999">
    <cfRule type="expression" dxfId="6" priority="6">
      <formula>$K1="CCI (CC Intégral)"</formula>
    </cfRule>
  </conditionalFormatting>
  <conditionalFormatting sqref="Q1:R999">
    <cfRule type="expression" dxfId="5" priority="4">
      <formula>$P1="Autres"</formula>
    </cfRule>
  </conditionalFormatting>
  <conditionalFormatting sqref="S1:S999 T18">
    <cfRule type="expression" dxfId="4" priority="5">
      <formula>$P1="CT (Contrôle terminal)"</formula>
    </cfRule>
  </conditionalFormatting>
  <conditionalFormatting sqref="T16 A16:S298">
    <cfRule type="expression" dxfId="3" priority="14">
      <formula>$C16="Modification MCC"</formula>
    </cfRule>
  </conditionalFormatting>
  <conditionalFormatting sqref="T18 A18:S300">
    <cfRule type="expression" dxfId="2" priority="19">
      <formula>$C18="Modification"</formula>
    </cfRule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61A757-96C4-4A82-8543-ABE695F49B3A}"/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  <ds:schemaRef ds:uri="aed399cb-1f1a-4adb-bc0c-c21a8083799a"/>
    <ds:schemaRef ds:uri="72c3e020-fc66-437b-b303-2fd699dc3a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S6 Maquette</vt:lpstr>
      <vt:lpstr>S5 MCC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Muriel Lafond</cp:lastModifiedBy>
  <cp:revision/>
  <dcterms:created xsi:type="dcterms:W3CDTF">2022-09-27T13:03:25Z</dcterms:created>
  <dcterms:modified xsi:type="dcterms:W3CDTF">2024-02-28T09:38:39Z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