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0" documentId="13_ncr:1_{D7BE57F4-9C37-4AE0-BCCE-2110C9B184C5}" xr6:coauthVersionLast="47" xr6:coauthVersionMax="47" xr10:uidLastSave="{00000000-0000-0000-0000-000000000000}"/>
  <bookViews>
    <workbookView xWindow="0" yWindow="0" windowWidth="28800" windowHeight="11925" firstSheet="3" activeTab="3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_DA" sheetId="20" r:id="rId6"/>
    <sheet name="S6 Maquette" sheetId="12" r:id="rId7"/>
    <sheet name="S6 MCC" sheetId="18" r:id="rId8"/>
    <sheet name="S6 MCC_D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  <definedName name="_xlnm.Print_Area" localSheetId="2">'Fiche Générale'!$A$1:$D$41</definedName>
    <definedName name="_xlnm.Print_Area" localSheetId="3">'S5 Maquette'!$A$1:$O$30</definedName>
    <definedName name="_xlnm.Print_Area" localSheetId="6">'S6 Maquette'!$A$1:$M$30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<sst xmlns="http://schemas.openxmlformats.org/spreadsheetml/2006/main" count="705" uniqueCount="293">
  <si>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</si>
  <si>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</si>
  <si>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</si>
  <si>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</si>
  <si>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</si>
  <si>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</si>
  <si>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</si>
  <si>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</si>
  <si>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</si>
  <si>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</si>
  <si>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</si>
  <si>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</si>
  <si>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</si>
  <si>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</si>
  <si>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</si>
  <si>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</si>
  <si>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</si>
  <si>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</si>
  <si>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</si>
  <si>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</si>
  <si>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</si>
  <si>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</si>
  <si>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</si>
  <si>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</si>
  <si>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</si>
  <si>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</si>
  <si>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</si>
  <si>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</si>
  <si>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</si>
  <si>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</si>
  <si>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</si>
  <si>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</si>
  <si>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</si>
  <si>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</si>
  <si>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</si>
  <si>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</si>
  <si>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</si>
  <si>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</si>
  <si>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</si>
  <si>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</si>
  <si>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</si>
  <si>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</si>
  <si>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</si>
  <si>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</si>
  <si>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</si>
  <si>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</si>
  <si>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</si>
  <si>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</si>
  <si>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</si>
  <si>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</si>
  <si>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</si>
  <si>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</si>
  <si>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</si>
  <si>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</si>
  <si>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</si>
  <si>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</si>
  <si>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</si>
  <si>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</si>
  <si>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</si>
  <si>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</si>
  <si>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</si>
  <si>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</si>
  <si>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</si>
  <si>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</si>
  <si>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</si>
  <si>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</si>
  <si>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</si>
  <si>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</si>
  <si>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</si>
  <si>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</si>
  <si>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</si>
  <si>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</si>
  <si>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</si>
  <si>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</si>
  <si>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</si>
  <si>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</si>
  <si>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</si>
  <si>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</si>
  <si>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</si>
  <si>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</si>
  <si>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</si>
  <si>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</si>
  <si>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</si>
  <si>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</si>
  <si>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</si>
  <si>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</si>
  <si>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</si>
  <si>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</si>
  <si>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</si>
  <si>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</si>
  <si>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</si>
  <si>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</si>
  <si>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</si>
  <si>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</si>
  <si>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</si>
  <si>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</si>
  <si>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</si>
  <si>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</si>
  <si>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</si>
  <si>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</si>
  <si>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</si>
  <si>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</si>
  <si>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</si>
  <si>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</si>
  <si>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</si>
  <si>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</si>
  <si>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</si>
  <si>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</si>
  <si>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</si>
  <si>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</si>
  <si>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</si>
  <si>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</si>
  <si>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</si>
  <si>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</si>
  <si>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</si>
  <si>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</si>
  <si>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</si>
  <si>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</si>
  <si>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</si>
  <si>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</si>
  <si>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</si>
  <si>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</si>
  <si>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</si>
  <si>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</si>
  <si>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</si>
  <si>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</si>
  <si>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</si>
  <si>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</si>
  <si>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</si>
  <si>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</si>
  <si>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</si>
  <si>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</si>
  <si>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</si>
  <si>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</si>
  <si>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</si>
  <si>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</si>
  <si>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</si>
  <si>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</si>
  <si>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</si>
  <si>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</si>
  <si>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</si>
  <si>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</si>
  <si>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</si>
  <si>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</si>
  <si>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</si>
  <si>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</si>
  <si>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</si>
  <si>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</si>
  <si>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</si>
  <si>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</si>
  <si>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</si>
  <si>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</si>
  <si>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</si>
  <si>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</si>
  <si>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</si>
  <si>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</si>
  <si>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</si>
  <si>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</si>
  <si>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</si>
  <si>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</si>
  <si>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</si>
  <si>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</si>
  <si>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</si>
  <si>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</si>
  <si>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</si>
  <si>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</si>
  <si>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</si>
  <si>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</si>
  <si>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</si>
  <si>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</si>
  <si>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</si>
  <si>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</si>
  <si>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</si>
  <si>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</si>
  <si>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</si>
  <si>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</si>
  <si>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</si>
  <si>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</si>
  <si>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</si>
  <si>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</si>
  <si>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</si>
  <si>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</si>
  <si>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</si>
  <si>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</si>
  <si>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</si>
  <si>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</si>
  <si>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</si>
  <si>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</si>
  <si>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</si>
  <si>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</si>
  <si>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</si>
  <si>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</si>
  <si>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</si>
  <si>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</si>
  <si>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</si>
  <si>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</si>
  <si>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</si>
  <si>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</si>
  <si>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</si>
  <si>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</si>
  <si>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</si>
  <si>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</si>
  <si>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</si>
  <si>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</si>
  <si>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UE : la moyenne sur le semestre ou sur l'année permet d'obtenir les UE par compensation. Seconde chance : diviser par deux le coefficient de la plus mauvaise note.</t>
  </si>
  <si>
    <t>Obtention du Semestre</t>
  </si>
  <si>
    <t>Compensation entre semestres : la moyenne sur l'année permet d'obtenir un  semestre par compensation</t>
  </si>
  <si>
    <t>Obtention de l'Année</t>
  </si>
  <si>
    <t>Obtention globale de la moyenne</t>
  </si>
  <si>
    <t>Note éliminatoire/ Note seuil</t>
  </si>
  <si>
    <t>Néant</t>
  </si>
  <si>
    <t>REDOUBLEMENT</t>
  </si>
  <si>
    <t>De plein droit si l'année n'est pas obtenue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</si>
  <si>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</si>
  <si>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</si>
  <si>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</si>
  <si>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</si>
  <si>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</si>
  <si>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</si>
  <si>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</si>
  <si>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</si>
  <si>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</si>
  <si>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</si>
  <si>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</si>
  <si>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</si>
  <si>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</si>
  <si>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</si>
  <si>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</si>
  <si>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</si>
  <si>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</si>
  <si>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</si>
  <si>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</si>
  <si>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</si>
  <si>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</si>
  <si>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</si>
  <si>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</si>
  <si>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</si>
  <si>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</si>
  <si>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</si>
  <si>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</si>
  <si>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</si>
  <si>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</si>
  <si>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</si>
  <si>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</si>
  <si>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</si>
  <si>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</si>
  <si>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Histoire de la Philosophie : Philosophie antique ou médiévale 5</t>
  </si>
  <si>
    <r>
      <t xml:space="preserve">Capacités d'encadrement : EC = 1728h ; PRAG = 768h ; Décharges = 262h. </t>
    </r>
    <r>
      <rPr>
        <b/>
        <sz val="11"/>
        <color theme="1"/>
        <rFont val="Calibri"/>
        <family val="2"/>
        <scheme val="minor"/>
      </rPr>
      <t>Total : 2234 heures</t>
    </r>
  </si>
  <si>
    <t>Histoire de la Philosophie : Philosophie moderne ou contemporaine 5</t>
  </si>
  <si>
    <r>
      <t xml:space="preserve">Coût licence : 1246 HETD ; coût master : 570 HETD ; coût cours philo INSPE : 384 HETD. </t>
    </r>
    <r>
      <rPr>
        <b/>
        <sz val="11"/>
        <color theme="1"/>
        <rFont val="Calibri"/>
        <family val="2"/>
        <scheme val="minor"/>
      </rPr>
      <t>Total = 2200 HETD</t>
    </r>
  </si>
  <si>
    <t>Philosophie générale 12</t>
  </si>
  <si>
    <t>Methodes philosophiques</t>
  </si>
  <si>
    <r>
      <rPr>
        <strike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18</t>
    </r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</si>
  <si>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</si>
  <si>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</si>
  <si>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</si>
  <si>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</si>
  <si>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</si>
  <si>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</si>
  <si>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</si>
  <si>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</si>
  <si>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</si>
  <si>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</si>
  <si>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</si>
  <si>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</si>
  <si>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</si>
  <si>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</si>
  <si>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</si>
  <si>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</si>
  <si>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</si>
  <si>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</si>
  <si>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</si>
  <si>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</si>
  <si>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</si>
  <si>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</si>
  <si>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</si>
  <si>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</si>
  <si>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</si>
  <si>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</si>
  <si>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</si>
  <si>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seconde chance : mettre un coef 0,5 à la pire des notes.</t>
  </si>
  <si>
    <t>1ère session pour les dispensés d'assiduité</t>
  </si>
  <si>
    <t>Seconde Chance pour les dispensés d'assiduité</t>
  </si>
  <si>
    <t>La moyenne de 2de chance est calculée en divisant par deux le coefficient de la plus mauvaise note.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</si>
  <si>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</si>
  <si>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</si>
  <si>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</si>
  <si>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</si>
  <si>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</si>
  <si>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Histoire de la Philosophie : Philosophie antique ou médiévale 6</t>
  </si>
  <si>
    <t>Histoire de la Philosophie : Philosophie moderne ou contemporaine 6</t>
  </si>
  <si>
    <t>Philosophie générale 13</t>
  </si>
  <si>
    <t>Philosophie générale et méthodologie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</si>
</sst>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E7903F-1237-4F71-81C4-8AA94E5CF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92C2FB-CF58-4AAA-8EE0-DAB91F7A6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PHILOSOPHIE/Licence%20Philosophie_avec%20MCC%20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_DA"/>
      <sheetName val="S6 Maquette"/>
      <sheetName val="S6 MCC_D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9">
          <cell r="B9" t="str">
            <v>Philosophie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Histoire de la Philosophie : Philosophie antique ou médiévale 5</v>
          </cell>
          <cell r="C27" t="str">
            <v>UE</v>
          </cell>
        </row>
        <row r="28">
          <cell r="B28" t="str">
            <v>Histoire de la Philosophie : Philosophie moderne ou contemporaine 5</v>
          </cell>
          <cell r="C28" t="str">
            <v>UE</v>
          </cell>
        </row>
        <row r="29">
          <cell r="B29" t="str">
            <v>Philosophie générale 12</v>
          </cell>
          <cell r="C29" t="str">
            <v>UE</v>
          </cell>
        </row>
        <row r="30">
          <cell r="B30" t="str">
            <v>Methodes philosophiques</v>
          </cell>
          <cell r="C30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Histoire de la Philosophie : Philosophie antique ou médiévale 6</v>
          </cell>
          <cell r="C27" t="str">
            <v>UE</v>
          </cell>
        </row>
        <row r="28">
          <cell r="B28" t="str">
            <v>Histoire de la Philosophie : Philosophie moderne ou contemporaine 6</v>
          </cell>
          <cell r="C28" t="str">
            <v>UE</v>
          </cell>
        </row>
        <row r="29">
          <cell r="B29" t="str">
            <v>Philosophie générale 13</v>
          </cell>
          <cell r="C29" t="str">
            <v>UE</v>
          </cell>
        </row>
        <row r="30">
          <cell r="B30" t="str">
            <v>Philosophie générale et méthodologie</v>
          </cell>
          <cell r="C30" t="str">
            <v>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66" t="s">
        <v>183</v>
      </c>
      <c r="B1" s="66"/>
      <c r="C1" s="66"/>
      <c r="D1" s="66"/>
      <c r="E1" s="66"/>
      <c r="F1" s="66"/>
      <c r="O1" s="65" t="s">
        <v>184</v>
      </c>
      <c r="P1" s="65"/>
    </row>
    <row r="2" spans="1:16">
      <c r="A2" s="66"/>
      <c r="B2" s="66"/>
      <c r="C2" s="66"/>
      <c r="D2" s="66"/>
      <c r="E2" s="66"/>
      <c r="F2" s="66"/>
      <c r="O2" s="65"/>
      <c r="P2" s="65"/>
    </row>
    <row r="3" spans="1:16">
      <c r="A3" s="65" t="s">
        <v>185</v>
      </c>
      <c r="B3" s="65"/>
      <c r="C3" s="65"/>
      <c r="D3" s="65" t="s">
        <v>186</v>
      </c>
      <c r="E3" s="65"/>
      <c r="F3" s="65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189</v>
      </c>
      <c r="B5" s="10">
        <f>SUM('S5 Maquette'!J19:J300)</f>
        <v>0</v>
      </c>
      <c r="C5" s="10">
        <f>SUM('S5 Maquette'!K19:K300)</f>
        <v>0</v>
      </c>
      <c r="D5" s="10">
        <f>SUM(P4:P291)</f>
        <v>216</v>
      </c>
      <c r="E5" s="10">
        <f>SUM('S6 Maquette'!J19:J300)</f>
        <v>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65" t="s">
        <v>189</v>
      </c>
      <c r="B6" s="65"/>
      <c r="C6" s="65"/>
      <c r="D6" s="65" t="s">
        <v>189</v>
      </c>
      <c r="E6" s="65"/>
      <c r="F6" s="65"/>
      <c r="O6" s="10">
        <f>'S5 Maquette'!I21*1.5</f>
        <v>0</v>
      </c>
      <c r="P6" s="10">
        <f>'S6 Maquette'!I21*1.5</f>
        <v>0</v>
      </c>
    </row>
    <row r="7" spans="1:16">
      <c r="A7" s="65">
        <f>SUM(A5,B5,C5)</f>
        <v>189</v>
      </c>
      <c r="B7" s="65"/>
      <c r="C7" s="65"/>
      <c r="D7" s="65">
        <f>SUM(D5,E5,F5)</f>
        <v>216</v>
      </c>
      <c r="E7" s="65"/>
      <c r="F7" s="65"/>
      <c r="O7" s="10">
        <f>'S5 Maquette'!I22*1.5</f>
        <v>0</v>
      </c>
      <c r="P7" s="10">
        <f>'S6 Maquette'!I22*1.5</f>
        <v>0</v>
      </c>
    </row>
    <row r="8" spans="1:16">
      <c r="A8" s="65" t="s">
        <v>189</v>
      </c>
      <c r="B8" s="65"/>
      <c r="C8" s="65"/>
      <c r="D8" s="65"/>
      <c r="E8" s="65"/>
      <c r="F8" s="65"/>
      <c r="O8" s="10">
        <f>'S5 Maquette'!I23*1.5</f>
        <v>0</v>
      </c>
      <c r="P8" s="10">
        <f>'S6 Maquette'!I23*1.5</f>
        <v>0</v>
      </c>
    </row>
    <row r="9" spans="1:16">
      <c r="A9" s="65"/>
      <c r="B9" s="65"/>
      <c r="C9" s="65"/>
      <c r="D9" s="65"/>
      <c r="E9" s="65"/>
      <c r="F9" s="65"/>
      <c r="O9" s="10">
        <f>'S5 Maquette'!I24*1.5</f>
        <v>0</v>
      </c>
      <c r="P9" s="10">
        <f>'S6 Maquette'!I24*1.5</f>
        <v>0</v>
      </c>
    </row>
    <row r="10" spans="1:16">
      <c r="A10" s="65">
        <f>SUM(A7,D7)</f>
        <v>405</v>
      </c>
      <c r="B10" s="65"/>
      <c r="C10" s="65"/>
      <c r="D10" s="65"/>
      <c r="E10" s="65"/>
      <c r="F10" s="65"/>
      <c r="O10" s="10">
        <f>'S5 Maquette'!I25*1.5</f>
        <v>0</v>
      </c>
      <c r="P10" s="10">
        <f>'S6 Maquette'!I25*1.5</f>
        <v>0</v>
      </c>
    </row>
    <row r="11" spans="1:16">
      <c r="A11" s="65"/>
      <c r="B11" s="65"/>
      <c r="C11" s="65"/>
      <c r="D11" s="65"/>
      <c r="E11" s="65"/>
      <c r="F11" s="65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54</v>
      </c>
      <c r="P12" s="10">
        <f>'S6 Maquette'!I27*1.5</f>
        <v>54</v>
      </c>
    </row>
    <row r="13" spans="1:16">
      <c r="O13" s="10">
        <f>'S5 Maquette'!I28*1.5</f>
        <v>54</v>
      </c>
      <c r="P13" s="10">
        <f>'S6 Maquette'!I28*1.5</f>
        <v>54</v>
      </c>
    </row>
    <row r="14" spans="1:16">
      <c r="A14" s="67" t="s">
        <v>190</v>
      </c>
      <c r="B14" s="67"/>
      <c r="C14" s="67"/>
      <c r="D14" s="67"/>
      <c r="E14" s="67"/>
      <c r="F14" s="67"/>
      <c r="H14" s="68" t="s">
        <v>191</v>
      </c>
      <c r="I14" s="68"/>
      <c r="J14" s="68"/>
      <c r="K14" s="68"/>
      <c r="L14" s="68"/>
      <c r="M14" s="68"/>
      <c r="O14" s="10">
        <f>'S5 Maquette'!I29*1.5</f>
        <v>54</v>
      </c>
      <c r="P14" s="10">
        <f>'S6 Maquette'!I29*1.5</f>
        <v>54</v>
      </c>
    </row>
    <row r="15" spans="1:16">
      <c r="A15" s="67"/>
      <c r="B15" s="67"/>
      <c r="C15" s="67"/>
      <c r="D15" s="67"/>
      <c r="E15" s="67"/>
      <c r="F15" s="67"/>
      <c r="H15" s="68"/>
      <c r="I15" s="68"/>
      <c r="J15" s="68"/>
      <c r="K15" s="68"/>
      <c r="L15" s="68"/>
      <c r="M15" s="68"/>
      <c r="O15" s="10">
        <f>'S5 Maquette'!I30*1.5</f>
        <v>27</v>
      </c>
      <c r="P15" s="10">
        <f>'S6 Maquette'!I30*1.5</f>
        <v>54</v>
      </c>
    </row>
    <row r="16" spans="1:16">
      <c r="A16" s="65" t="s">
        <v>185</v>
      </c>
      <c r="B16" s="65"/>
      <c r="C16" s="65"/>
      <c r="D16" s="69" t="s">
        <v>186</v>
      </c>
      <c r="E16" s="70"/>
      <c r="F16" s="71"/>
      <c r="H16" s="65" t="s">
        <v>185</v>
      </c>
      <c r="I16" s="65"/>
      <c r="J16" s="65"/>
      <c r="K16" s="65" t="s">
        <v>186</v>
      </c>
      <c r="L16" s="65"/>
      <c r="M16" s="65"/>
      <c r="O16" s="10">
        <f>'S5 Maquette'!I31*1.5</f>
        <v>0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189</v>
      </c>
      <c r="B18" s="10">
        <f t="shared" si="0"/>
        <v>0</v>
      </c>
      <c r="C18" s="10">
        <f t="shared" si="0"/>
        <v>0</v>
      </c>
      <c r="D18" s="10">
        <f t="shared" si="0"/>
        <v>216</v>
      </c>
      <c r="E18" s="10">
        <f t="shared" si="0"/>
        <v>0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65" t="s">
        <v>189</v>
      </c>
      <c r="B19" s="65"/>
      <c r="C19" s="65"/>
      <c r="D19" s="65" t="s">
        <v>189</v>
      </c>
      <c r="E19" s="65"/>
      <c r="F19" s="65"/>
      <c r="O19" s="10">
        <f>'S5 Maquette'!I34*1.5</f>
        <v>0</v>
      </c>
      <c r="P19" s="10">
        <f>'S6 Maquette'!I34*1.5</f>
        <v>0</v>
      </c>
    </row>
    <row r="20" spans="1:16">
      <c r="A20" s="65">
        <f>SUM(A18,B18,C18)</f>
        <v>189</v>
      </c>
      <c r="B20" s="65"/>
      <c r="C20" s="65"/>
      <c r="D20" s="65">
        <f ca="1">SUM(D18,E18,F18)</f>
        <v>216</v>
      </c>
      <c r="E20" s="65"/>
      <c r="F20" s="65"/>
      <c r="O20" s="10">
        <f>'S5 Maquette'!I35*1.5</f>
        <v>0</v>
      </c>
      <c r="P20" s="10">
        <f>'S6 Maquette'!I35*1.5</f>
        <v>0</v>
      </c>
    </row>
    <row r="21" spans="1:16">
      <c r="A21" s="65" t="s">
        <v>189</v>
      </c>
      <c r="B21" s="65"/>
      <c r="C21" s="65"/>
      <c r="D21" s="65"/>
      <c r="E21" s="65"/>
      <c r="F21" s="65"/>
      <c r="O21" s="10">
        <f>'S5 Maquette'!I36*1.5</f>
        <v>0</v>
      </c>
      <c r="P21" s="10">
        <f>'S6 Maquette'!I36*1.5</f>
        <v>0</v>
      </c>
    </row>
    <row r="22" spans="1:16" ht="30" customHeight="1">
      <c r="A22" s="65">
        <f ca="1">SUM(A20,D20)</f>
        <v>405</v>
      </c>
      <c r="B22" s="65"/>
      <c r="C22" s="65"/>
      <c r="D22" s="65"/>
      <c r="E22" s="65"/>
      <c r="F22" s="65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>
    <pageSetUpPr fitToPage="1"/>
  </sheetPr>
  <dimension ref="A1:FC1179"/>
  <sheetViews>
    <sheetView topLeftCell="A6" zoomScale="158" zoomScaleNormal="158" workbookViewId="0">
      <selection activeCell="A21" sqref="A21:D23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72" t="s">
        <v>192</v>
      </c>
      <c r="B1" s="72"/>
      <c r="C1" s="72"/>
      <c r="D1" s="7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65"/>
      <c r="C4" s="65"/>
      <c r="D4" s="6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79" t="s">
        <v>197</v>
      </c>
      <c r="B8" s="79"/>
      <c r="C8" s="79"/>
      <c r="D8" s="7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80" t="s">
        <v>84</v>
      </c>
      <c r="C9" s="80"/>
      <c r="D9" s="8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0" t="s">
        <v>199</v>
      </c>
      <c r="B11" s="90"/>
      <c r="C11" s="90" t="s">
        <v>200</v>
      </c>
      <c r="D11" s="9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0"/>
      <c r="B12" s="90"/>
      <c r="C12" s="90"/>
      <c r="D12" s="9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0">
        <f>Calcul!A10</f>
        <v>405</v>
      </c>
      <c r="B13" s="90"/>
      <c r="C13" s="90">
        <f ca="1">Calcul!A22</f>
        <v>405</v>
      </c>
      <c r="D13" s="9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0"/>
      <c r="B14" s="90"/>
      <c r="C14" s="90"/>
      <c r="D14" s="9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78" t="s">
        <v>201</v>
      </c>
      <c r="B18" s="78"/>
      <c r="C18" s="78"/>
      <c r="D18" s="7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74" t="s">
        <v>203</v>
      </c>
      <c r="B20" s="75"/>
      <c r="C20" s="75"/>
      <c r="D20" s="7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65" t="s">
        <v>204</v>
      </c>
      <c r="B21" s="65"/>
      <c r="C21" s="65"/>
      <c r="D21" s="6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65"/>
      <c r="B22" s="65"/>
      <c r="C22" s="65"/>
      <c r="D22" s="6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65"/>
      <c r="B23" s="65"/>
      <c r="C23" s="65"/>
      <c r="D23" s="6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74" t="s">
        <v>205</v>
      </c>
      <c r="B24" s="75"/>
      <c r="C24" s="75"/>
      <c r="D24" s="7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1" t="s">
        <v>206</v>
      </c>
      <c r="B25" s="82"/>
      <c r="C25" s="82"/>
      <c r="D25" s="8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4"/>
      <c r="B26" s="85"/>
      <c r="C26" s="85"/>
      <c r="D26" s="8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7"/>
      <c r="B27" s="88"/>
      <c r="C27" s="88"/>
      <c r="D27" s="8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4" t="s">
        <v>207</v>
      </c>
      <c r="B28" s="75"/>
      <c r="C28" s="75"/>
      <c r="D28" s="7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65" t="s">
        <v>208</v>
      </c>
      <c r="B29" s="65"/>
      <c r="C29" s="65"/>
      <c r="D29" s="6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65"/>
      <c r="B30" s="65"/>
      <c r="C30" s="65"/>
      <c r="D30" s="6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65"/>
      <c r="B31" s="65"/>
      <c r="C31" s="65"/>
      <c r="D31" s="6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74" t="s">
        <v>209</v>
      </c>
      <c r="B32" s="75"/>
      <c r="C32" s="75"/>
      <c r="D32" s="7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65" t="s">
        <v>210</v>
      </c>
      <c r="B33" s="65"/>
      <c r="C33" s="65"/>
      <c r="D33" s="6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65"/>
      <c r="B34" s="65"/>
      <c r="C34" s="65"/>
      <c r="D34" s="6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65"/>
      <c r="B35" s="65"/>
      <c r="C35" s="65"/>
      <c r="D35" s="6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78" t="s">
        <v>211</v>
      </c>
      <c r="B36" s="78"/>
      <c r="C36" s="78"/>
      <c r="D36" s="7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65" t="s">
        <v>212</v>
      </c>
      <c r="B37" s="65"/>
      <c r="C37" s="65"/>
      <c r="D37" s="6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65"/>
      <c r="B38" s="65"/>
      <c r="C38" s="65"/>
      <c r="D38" s="6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77" t="s">
        <v>213</v>
      </c>
      <c r="B39" s="77"/>
      <c r="C39" s="77"/>
      <c r="D39" s="7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73" t="s">
        <v>214</v>
      </c>
      <c r="B40" s="73"/>
      <c r="C40" s="73"/>
      <c r="D40" s="7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73" t="s">
        <v>215</v>
      </c>
      <c r="B41" s="73"/>
      <c r="C41" s="73"/>
      <c r="D41" s="7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32" priority="2">
      <formula>$B2="Licence"</formula>
    </cfRule>
  </conditionalFormatting>
  <conditionalFormatting sqref="C5">
    <cfRule type="expression" dxfId="13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scale="67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pageSetUpPr fitToPage="1"/>
  </sheetPr>
  <dimension ref="A1:O300"/>
  <sheetViews>
    <sheetView tabSelected="1" topLeftCell="C21" zoomScale="91" zoomScaleNormal="55" workbookViewId="0">
      <selection activeCell="I32" sqref="I32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216</v>
      </c>
      <c r="B7" s="91" t="str">
        <f>'Fiche Générale'!B3</f>
        <v>Portail_LLAC</v>
      </c>
      <c r="C7" s="97" t="s">
        <v>217</v>
      </c>
      <c r="D7" s="97"/>
      <c r="E7" s="103">
        <f>'Fiche Générale'!B4</f>
        <v>0</v>
      </c>
      <c r="F7" s="91"/>
      <c r="G7" s="97" t="s">
        <v>218</v>
      </c>
      <c r="H7" s="94">
        <f>'Fiche Générale'!B5</f>
        <v>0</v>
      </c>
      <c r="I7" s="94"/>
      <c r="J7" s="94"/>
    </row>
    <row r="8" spans="1:10" ht="18" customHeight="1">
      <c r="A8" s="97"/>
      <c r="B8" s="92"/>
      <c r="C8" s="97"/>
      <c r="D8" s="97"/>
      <c r="E8" s="104"/>
      <c r="F8" s="92"/>
      <c r="G8" s="97"/>
      <c r="H8" s="94"/>
      <c r="I8" s="94"/>
      <c r="J8" s="94"/>
    </row>
    <row r="9" spans="1:10" ht="18" customHeight="1">
      <c r="A9" s="97"/>
      <c r="B9" s="92"/>
      <c r="C9" s="97"/>
      <c r="D9" s="97"/>
      <c r="E9" s="105"/>
      <c r="F9" s="93"/>
      <c r="G9" s="97"/>
      <c r="H9" s="94"/>
      <c r="I9" s="94"/>
      <c r="J9" s="94"/>
    </row>
    <row r="10" spans="1:10" ht="18" customHeight="1">
      <c r="A10" s="97"/>
      <c r="B10" s="92"/>
      <c r="C10" s="102" t="s">
        <v>219</v>
      </c>
      <c r="D10" s="102"/>
      <c r="E10" s="106" t="str">
        <f>'Fiche Générale'!B9</f>
        <v>Philosophie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220</v>
      </c>
      <c r="B13" s="83" t="s">
        <v>221</v>
      </c>
      <c r="C13" s="96" t="s">
        <v>222</v>
      </c>
      <c r="D13" s="96"/>
      <c r="E13" s="96"/>
      <c r="F13" s="96"/>
      <c r="G13" s="96" t="s">
        <v>199</v>
      </c>
      <c r="H13" s="65">
        <f>Calcul!A7</f>
        <v>189</v>
      </c>
      <c r="I13" s="65"/>
    </row>
    <row r="14" spans="1:10">
      <c r="A14" s="96"/>
      <c r="B14" s="89"/>
      <c r="C14" s="96"/>
      <c r="D14" s="96"/>
      <c r="E14" s="96"/>
      <c r="F14" s="96"/>
      <c r="G14" s="96"/>
      <c r="H14" s="65"/>
      <c r="I14" s="65"/>
    </row>
    <row r="15" spans="1:10">
      <c r="A15" s="96" t="s">
        <v>223</v>
      </c>
      <c r="B15" s="83" t="s">
        <v>185</v>
      </c>
      <c r="C15" s="98" t="s">
        <v>224</v>
      </c>
      <c r="D15" s="99"/>
      <c r="E15" s="96"/>
      <c r="F15" s="96"/>
      <c r="G15" s="96" t="s">
        <v>200</v>
      </c>
      <c r="H15" s="65">
        <f>Calcul!A20</f>
        <v>189</v>
      </c>
      <c r="I15" s="65"/>
    </row>
    <row r="16" spans="1:10">
      <c r="A16" s="96"/>
      <c r="B16" s="89"/>
      <c r="C16" s="100"/>
      <c r="D16" s="101"/>
      <c r="E16" s="96"/>
      <c r="F16" s="96"/>
      <c r="G16" s="96"/>
      <c r="H16" s="65"/>
      <c r="I16" s="65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232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238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241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243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245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246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" t="s">
        <v>14</v>
      </c>
      <c r="N27" s="5"/>
      <c r="O27" s="5" t="s">
        <v>247</v>
      </c>
    </row>
    <row r="28" spans="1:15" ht="43.35" customHeight="1">
      <c r="A28" s="7">
        <v>2</v>
      </c>
      <c r="B28" s="62" t="s">
        <v>248</v>
      </c>
      <c r="C28" s="7" t="s">
        <v>13</v>
      </c>
      <c r="D28" s="7">
        <v>6</v>
      </c>
      <c r="E28" s="5"/>
      <c r="F28" s="5"/>
      <c r="G28" s="5"/>
      <c r="H28" s="7"/>
      <c r="I28" s="63">
        <v>36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>
      <c r="A29" s="7">
        <v>3</v>
      </c>
      <c r="B29" s="62" t="s">
        <v>250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" t="s">
        <v>14</v>
      </c>
      <c r="N29" s="5"/>
      <c r="O29" s="5"/>
    </row>
    <row r="30" spans="1:15" ht="43.35" customHeight="1">
      <c r="A30" s="7">
        <v>4</v>
      </c>
      <c r="B30" s="64" t="s">
        <v>251</v>
      </c>
      <c r="C30" s="7" t="s">
        <v>13</v>
      </c>
      <c r="D30" s="7">
        <v>6</v>
      </c>
      <c r="E30" s="5"/>
      <c r="F30" s="5" t="s">
        <v>25</v>
      </c>
      <c r="G30" s="5"/>
      <c r="H30" s="7"/>
      <c r="I30" s="7">
        <v>18</v>
      </c>
      <c r="J30" s="7" t="s">
        <v>252</v>
      </c>
      <c r="K30" s="7"/>
      <c r="L30" s="7"/>
      <c r="M30" s="7" t="s">
        <v>14</v>
      </c>
      <c r="N30" s="5"/>
      <c r="O30" s="5"/>
    </row>
    <row r="31" spans="1:15" ht="43.35" customHeight="1">
      <c r="A31" s="7"/>
      <c r="B31" s="45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7"/>
      <c r="B32" s="45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7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30" priority="14">
      <formula>$C1="Option"</formula>
    </cfRule>
  </conditionalFormatting>
  <conditionalFormatting sqref="A19:A32">
    <cfRule type="expression" dxfId="129" priority="15">
      <formula>$F19="Fermeture"</formula>
    </cfRule>
    <cfRule type="expression" dxfId="128" priority="16">
      <formula>$F19="Modification"</formula>
    </cfRule>
    <cfRule type="expression" dxfId="127" priority="17">
      <formula>$F19="Création"</formula>
    </cfRule>
  </conditionalFormatting>
  <conditionalFormatting sqref="A1:O9 A10:E10 K10:O11 A11:D11 A12:O12 A13:H13 J13:O16 A14:F14 A15:G15 A16:F16 A17:O18 D19:O26 C27:N28 C29:O32 A33:O999">
    <cfRule type="expression" dxfId="126" priority="25">
      <formula>$F1="Modification"</formula>
    </cfRule>
    <cfRule type="expression" dxfId="125" priority="26">
      <formula>$F1="Création"</formula>
    </cfRule>
  </conditionalFormatting>
  <conditionalFormatting sqref="A1:O9 K10:O11 A12:O12 J13:O16 A17:O18 D19:O26 C27:N28 C29:O32 A33:O999 A10:E10 A11:D11 A13:H13 A14:F14 A15:G15 A16:F16">
    <cfRule type="expression" dxfId="124" priority="24">
      <formula>$F1="Fermeture"</formula>
    </cfRule>
  </conditionalFormatting>
  <conditionalFormatting sqref="B27:B32">
    <cfRule type="expression" dxfId="123" priority="7">
      <formula>AND($A27="Unité d'enseignement",$D27&lt;&gt;6)</formula>
    </cfRule>
  </conditionalFormatting>
  <conditionalFormatting sqref="B19:C26">
    <cfRule type="expression" dxfId="122" priority="8">
      <formula>$F19="Fermeture"</formula>
    </cfRule>
    <cfRule type="expression" dxfId="121" priority="9">
      <formula>$F19="Modification"</formula>
    </cfRule>
    <cfRule type="expression" dxfId="120" priority="10">
      <formula>$F19="Création"</formula>
    </cfRule>
  </conditionalFormatting>
  <conditionalFormatting sqref="D1:E999 G1:N999">
    <cfRule type="expression" dxfId="119" priority="18">
      <formula>$C1="Option"</formula>
    </cfRule>
  </conditionalFormatting>
  <conditionalFormatting sqref="N1:N999">
    <cfRule type="expression" dxfId="118" priority="21">
      <formula>$M1="Porteuse"</formula>
    </cfRule>
  </conditionalFormatting>
  <conditionalFormatting sqref="O27:O28">
    <cfRule type="expression" dxfId="117" priority="1">
      <formula>$F27="Fermeture"</formula>
    </cfRule>
    <cfRule type="expression" dxfId="116" priority="2">
      <formula>$F27="Modification"</formula>
    </cfRule>
    <cfRule type="expression" dxfId="115" priority="3">
      <formula>$F27="Création"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scale="3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H1" zoomScale="92" zoomScaleNormal="92" workbookViewId="0">
      <pane ySplit="18" topLeftCell="A22" activePane="bottomLeft" state="frozen"/>
      <selection pane="bottomLeft" activeCell="S30" sqref="S30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7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7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7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7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7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7"/>
    </row>
    <row r="7" spans="1:19" ht="14.45" customHeight="1">
      <c r="A7" s="128" t="s">
        <v>216</v>
      </c>
      <c r="B7" s="94" t="str">
        <f>'Fiche Générale'!B3</f>
        <v>Portail_LLAC</v>
      </c>
      <c r="C7" s="97" t="s">
        <v>253</v>
      </c>
      <c r="D7" s="97"/>
      <c r="E7" s="131">
        <f>'Fiche Générale'!B4</f>
        <v>0</v>
      </c>
      <c r="F7" s="132"/>
      <c r="G7" s="97" t="s">
        <v>254</v>
      </c>
      <c r="H7" s="94">
        <f>'Fiche Générale'!B5</f>
        <v>0</v>
      </c>
      <c r="I7" s="94"/>
      <c r="J7" s="38"/>
      <c r="K7" s="21"/>
    </row>
    <row r="8" spans="1:19" ht="14.45" customHeight="1">
      <c r="A8" s="129"/>
      <c r="B8" s="94"/>
      <c r="C8" s="97"/>
      <c r="D8" s="97"/>
      <c r="E8" s="131"/>
      <c r="F8" s="132"/>
      <c r="G8" s="97"/>
      <c r="H8" s="94"/>
      <c r="I8" s="94"/>
      <c r="J8" s="38"/>
      <c r="K8" s="21"/>
    </row>
    <row r="9" spans="1:19" ht="14.45" customHeight="1">
      <c r="A9" s="129"/>
      <c r="B9" s="94"/>
      <c r="C9" s="97"/>
      <c r="D9" s="97"/>
      <c r="E9" s="131"/>
      <c r="F9" s="132"/>
      <c r="G9" s="97"/>
      <c r="H9" s="94"/>
      <c r="I9" s="94"/>
      <c r="J9" s="38"/>
      <c r="K9" s="21"/>
    </row>
    <row r="10" spans="1:19" ht="14.45" customHeight="1">
      <c r="A10" s="129"/>
      <c r="B10" s="94"/>
      <c r="C10" s="102" t="s">
        <v>219</v>
      </c>
      <c r="D10" s="102"/>
      <c r="E10" s="106" t="str">
        <f>'Fiche Générale'!B9</f>
        <v>Philosophie</v>
      </c>
      <c r="F10" s="107"/>
      <c r="G10" s="107"/>
      <c r="H10" s="107"/>
      <c r="I10" s="108"/>
      <c r="J10" s="39"/>
      <c r="K10" s="21"/>
    </row>
    <row r="11" spans="1:19" ht="14.45" customHeight="1">
      <c r="A11" s="130"/>
      <c r="B11" s="94"/>
      <c r="C11" s="102"/>
      <c r="D11" s="102"/>
      <c r="E11" s="109"/>
      <c r="F11" s="110"/>
      <c r="G11" s="110"/>
      <c r="H11" s="110"/>
      <c r="I11" s="111"/>
      <c r="J11" s="39"/>
      <c r="K11" s="21"/>
    </row>
    <row r="12" spans="1:19">
      <c r="C12" s="16"/>
      <c r="I12" s="35"/>
      <c r="J12" s="35"/>
      <c r="M12" s="98" t="s">
        <v>255</v>
      </c>
      <c r="N12" s="99"/>
      <c r="O12" s="112"/>
      <c r="P12" s="98" t="s">
        <v>256</v>
      </c>
      <c r="Q12" s="99"/>
      <c r="R12" s="99"/>
      <c r="S12" s="112"/>
    </row>
    <row r="13" spans="1:19">
      <c r="A13" s="114" t="s">
        <v>220</v>
      </c>
      <c r="B13" s="116" t="str">
        <f>'S5 Maquette'!B13:B14</f>
        <v>3 ème Année de Licence</v>
      </c>
      <c r="C13" s="116"/>
      <c r="D13" s="114" t="s">
        <v>257</v>
      </c>
      <c r="E13" s="116">
        <f>'S5 Maquette'!E13:F14</f>
        <v>0</v>
      </c>
      <c r="F13" s="116"/>
      <c r="G13" s="116"/>
      <c r="I13" s="35"/>
      <c r="J13" s="35"/>
      <c r="M13" s="100"/>
      <c r="N13" s="101"/>
      <c r="O13" s="113"/>
      <c r="P13" s="100"/>
      <c r="Q13" s="101"/>
      <c r="R13" s="101"/>
      <c r="S13" s="113"/>
    </row>
    <row r="14" spans="1:19">
      <c r="A14" s="115"/>
      <c r="B14" s="116"/>
      <c r="C14" s="116"/>
      <c r="D14" s="115"/>
      <c r="E14" s="116"/>
      <c r="F14" s="116"/>
      <c r="G14" s="116"/>
      <c r="I14" s="35"/>
      <c r="J14" s="35"/>
      <c r="M14" s="96" t="s">
        <v>258</v>
      </c>
      <c r="N14" s="98" t="s">
        <v>259</v>
      </c>
      <c r="O14" s="112"/>
      <c r="P14" s="95"/>
      <c r="Q14" s="119"/>
      <c r="R14" s="122"/>
      <c r="S14" s="114"/>
    </row>
    <row r="15" spans="1:19">
      <c r="A15" s="114" t="s">
        <v>260</v>
      </c>
      <c r="B15" s="124" t="str">
        <f>'S5 Maquette'!B15:B16</f>
        <v>Semestre 5</v>
      </c>
      <c r="C15" s="125"/>
      <c r="D15" s="114" t="s">
        <v>261</v>
      </c>
      <c r="E15" s="116">
        <f>'S5 Maquette'!E15:F16</f>
        <v>0</v>
      </c>
      <c r="F15" s="116"/>
      <c r="G15" s="116"/>
      <c r="I15" s="35"/>
      <c r="J15" s="35"/>
      <c r="M15" s="96"/>
      <c r="N15" s="117"/>
      <c r="O15" s="118"/>
      <c r="P15" s="95"/>
      <c r="Q15" s="120"/>
      <c r="R15" s="122"/>
      <c r="S15" s="123"/>
    </row>
    <row r="16" spans="1:19">
      <c r="A16" s="115"/>
      <c r="B16" s="126"/>
      <c r="C16" s="127"/>
      <c r="D16" s="115"/>
      <c r="E16" s="116"/>
      <c r="F16" s="116"/>
      <c r="G16" s="116"/>
      <c r="I16" s="35"/>
      <c r="J16" s="35"/>
      <c r="M16" s="96"/>
      <c r="N16" s="117"/>
      <c r="O16" s="118"/>
      <c r="P16" s="95"/>
      <c r="Q16" s="120"/>
      <c r="R16" s="122"/>
      <c r="S16" s="123"/>
    </row>
    <row r="17" spans="1:20">
      <c r="L17" s="17"/>
      <c r="M17" s="96"/>
      <c r="N17" s="100"/>
      <c r="O17" s="113"/>
      <c r="P17" s="95"/>
      <c r="Q17" s="121"/>
      <c r="R17" s="122"/>
      <c r="S17" s="115"/>
    </row>
    <row r="18" spans="1:20" ht="59.45" customHeight="1">
      <c r="A18" s="3" t="s">
        <v>262</v>
      </c>
      <c r="B18" s="36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</row>
    <row r="19" spans="1:20" ht="30.6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'S5 Maquette'!B27</f>
        <v>Histoire de la Philosophie : Philosophie antique ou médiévale 5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278</v>
      </c>
      <c r="F27" s="7"/>
      <c r="G27" s="40" t="s">
        <v>278</v>
      </c>
      <c r="H27" s="40" t="s">
        <v>278</v>
      </c>
      <c r="I27" s="40" t="s">
        <v>278</v>
      </c>
      <c r="J27" s="40"/>
      <c r="K27" s="40" t="s">
        <v>10</v>
      </c>
      <c r="L27" s="40"/>
      <c r="M27" s="40">
        <v>2</v>
      </c>
      <c r="N27" s="40"/>
      <c r="O27" s="40"/>
      <c r="P27" s="40" t="s">
        <v>279</v>
      </c>
      <c r="Q27" s="40"/>
      <c r="R27" s="40"/>
      <c r="S27" s="7" t="s">
        <v>280</v>
      </c>
      <c r="T27" s="45"/>
    </row>
    <row r="28" spans="1:20" ht="30.6" customHeight="1">
      <c r="A28" s="43" t="str">
        <f>'S5 Maquette'!B28</f>
        <v>Histoire de la Philosophie : Philosophie moderne ou contemporaine 5</v>
      </c>
      <c r="B28" s="43" t="str">
        <f>'S5 Maquette'!C28</f>
        <v>UE</v>
      </c>
      <c r="C28" s="42">
        <f>'S5 Maquette'!F28</f>
        <v>0</v>
      </c>
      <c r="D28" s="7">
        <v>1</v>
      </c>
      <c r="E28" s="7" t="s">
        <v>278</v>
      </c>
      <c r="F28" s="7"/>
      <c r="G28" s="40" t="s">
        <v>278</v>
      </c>
      <c r="H28" s="40" t="s">
        <v>278</v>
      </c>
      <c r="I28" s="40" t="s">
        <v>278</v>
      </c>
      <c r="J28" s="40"/>
      <c r="K28" s="40" t="s">
        <v>10</v>
      </c>
      <c r="L28" s="40"/>
      <c r="M28" s="40">
        <v>2</v>
      </c>
      <c r="N28" s="40"/>
      <c r="O28" s="40"/>
      <c r="P28" s="40" t="s">
        <v>279</v>
      </c>
      <c r="Q28" s="40"/>
      <c r="R28" s="40"/>
      <c r="S28" s="7" t="s">
        <v>280</v>
      </c>
      <c r="T28" s="45"/>
    </row>
    <row r="29" spans="1:20" ht="30.6" customHeight="1">
      <c r="A29" s="43" t="str">
        <f>'S5 Maquette'!B29</f>
        <v>Philosophie générale 12</v>
      </c>
      <c r="B29" s="43" t="str">
        <f>'S5 Maquette'!C29</f>
        <v>UE</v>
      </c>
      <c r="C29" s="42">
        <f>'S5 Maquette'!F29</f>
        <v>0</v>
      </c>
      <c r="D29" s="7">
        <v>1</v>
      </c>
      <c r="E29" s="7" t="s">
        <v>278</v>
      </c>
      <c r="F29" s="7"/>
      <c r="G29" s="40" t="s">
        <v>278</v>
      </c>
      <c r="H29" s="40" t="s">
        <v>278</v>
      </c>
      <c r="I29" s="40" t="s">
        <v>278</v>
      </c>
      <c r="J29" s="40"/>
      <c r="K29" s="40" t="s">
        <v>10</v>
      </c>
      <c r="L29" s="40"/>
      <c r="M29" s="40">
        <v>2</v>
      </c>
      <c r="N29" s="40"/>
      <c r="O29" s="40"/>
      <c r="P29" s="40" t="s">
        <v>279</v>
      </c>
      <c r="Q29" s="40"/>
      <c r="R29" s="40"/>
      <c r="S29" s="7" t="s">
        <v>280</v>
      </c>
      <c r="T29" s="45"/>
    </row>
    <row r="30" spans="1:20" ht="30.6" customHeight="1">
      <c r="A30" s="43" t="str">
        <f>'S5 Maquette'!B30</f>
        <v>Methodes philosophiques</v>
      </c>
      <c r="B30" s="43" t="str">
        <f>'S5 Maquette'!C30</f>
        <v>UE</v>
      </c>
      <c r="C30" s="42" t="str">
        <f>'S5 Maquette'!F30</f>
        <v>Modification</v>
      </c>
      <c r="D30" s="7">
        <v>1</v>
      </c>
      <c r="E30" s="7" t="s">
        <v>278</v>
      </c>
      <c r="F30" s="7"/>
      <c r="G30" s="40" t="s">
        <v>278</v>
      </c>
      <c r="H30" s="40" t="s">
        <v>278</v>
      </c>
      <c r="I30" s="40" t="s">
        <v>278</v>
      </c>
      <c r="J30" s="40"/>
      <c r="K30" s="40" t="s">
        <v>10</v>
      </c>
      <c r="L30" s="40"/>
      <c r="M30" s="40">
        <v>2</v>
      </c>
      <c r="N30" s="40"/>
      <c r="O30" s="40"/>
      <c r="P30" s="40" t="s">
        <v>279</v>
      </c>
      <c r="Q30" s="40"/>
      <c r="R30" s="40"/>
      <c r="S30" s="7" t="s">
        <v>280</v>
      </c>
      <c r="T30" s="45"/>
    </row>
    <row r="31" spans="1:20" ht="30.6" customHeight="1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14" priority="35">
      <formula>$C1="OPTION"</formula>
    </cfRule>
    <cfRule type="expression" dxfId="113" priority="34">
      <formula>$C1="BLOC"</formula>
    </cfRule>
    <cfRule type="expression" dxfId="112" priority="33">
      <formula>$C1="Parcours Pédagogique"</formula>
    </cfRule>
  </conditionalFormatting>
  <conditionalFormatting sqref="A16:S26 A27:R30 A31:S298 T16">
    <cfRule type="expression" dxfId="111" priority="38">
      <formula>$C16="Modification MCC"</formula>
    </cfRule>
  </conditionalFormatting>
  <conditionalFormatting sqref="A18:S26 A27:R30 A31:S300 T18">
    <cfRule type="expression" dxfId="110" priority="42">
      <formula>$C18="Modification"</formula>
    </cfRule>
  </conditionalFormatting>
  <conditionalFormatting sqref="B1:S9 B10:E10 J10:S11 B11:D11 B12:M12 P12 B13:L13 B14:N14 P14:S17 B15:M17 B301:S999">
    <cfRule type="expression" dxfId="109" priority="41">
      <formula>$D1="Fermeture"</formula>
    </cfRule>
    <cfRule type="expression" dxfId="108" priority="40">
      <formula>$D1="Création"</formula>
    </cfRule>
  </conditionalFormatting>
  <conditionalFormatting sqref="C1:S999">
    <cfRule type="expression" dxfId="107" priority="1">
      <formula>$B1="Option"</formula>
    </cfRule>
  </conditionalFormatting>
  <conditionalFormatting sqref="J1:J999">
    <cfRule type="expression" dxfId="106" priority="31">
      <formula>$I1="NON"</formula>
    </cfRule>
  </conditionalFormatting>
  <conditionalFormatting sqref="L1:L999">
    <cfRule type="expression" dxfId="105" priority="27">
      <formula>$K1="CT (Contrôle terminal)"</formula>
    </cfRule>
    <cfRule type="expression" dxfId="104" priority="26">
      <formula>$K1="CCI (CC Intégral)"</formula>
    </cfRule>
  </conditionalFormatting>
  <conditionalFormatting sqref="L18:L300 M18">
    <cfRule type="expression" dxfId="103" priority="36">
      <formula>$K1="CT (Contrôle terminal)"</formula>
    </cfRule>
  </conditionalFormatting>
  <conditionalFormatting sqref="L18:L300">
    <cfRule type="expression" dxfId="102" priority="37">
      <formula>$K1="CCI (CC Intégral)"</formula>
    </cfRule>
  </conditionalFormatting>
  <conditionalFormatting sqref="M1:M999">
    <cfRule type="expression" dxfId="101" priority="32">
      <formula>$K1="CT (Contrôle terminal)"</formula>
    </cfRule>
  </conditionalFormatting>
  <conditionalFormatting sqref="N1:O999">
    <cfRule type="expression" dxfId="100" priority="30">
      <formula>$K1="CCI (CC Intégral)"</formula>
    </cfRule>
  </conditionalFormatting>
  <conditionalFormatting sqref="P14:S17 B15:M17 B1:S9 J10:S11 B12:M12 B14:N14 B301:S999 B13:L13 B10:E10 B11:D11 P12">
    <cfRule type="expression" dxfId="99" priority="39">
      <formula>$D1="Modification"</formula>
    </cfRule>
  </conditionalFormatting>
  <conditionalFormatting sqref="Q1:R999">
    <cfRule type="expression" dxfId="98" priority="28">
      <formula>$P1="Autres"</formula>
    </cfRule>
  </conditionalFormatting>
  <conditionalFormatting sqref="S1:S999">
    <cfRule type="expression" dxfId="97" priority="2">
      <formula>$P1="CT (Contrôle terminal)"</formula>
    </cfRule>
  </conditionalFormatting>
  <conditionalFormatting sqref="S27:S30">
    <cfRule type="expression" dxfId="96" priority="3">
      <formula>$C27="Modification MCC"</formula>
    </cfRule>
    <cfRule type="expression" dxfId="95" priority="4">
      <formula>$C27="Modification"</formula>
    </cfRule>
    <cfRule type="expression" dxfId="94" priority="5">
      <formula>$C27="Création"</formula>
    </cfRule>
    <cfRule type="expression" dxfId="93" priority="6">
      <formula>$C27="Fermeture"</formula>
    </cfRule>
  </conditionalFormatting>
  <conditionalFormatting sqref="T18 A18:S26 A27:R30 A31:S300">
    <cfRule type="expression" dxfId="92" priority="43">
      <formula>$C18="Création"</formula>
    </cfRule>
    <cfRule type="expression" dxfId="91" priority="44">
      <formula>$C18="Fermeture"</formula>
    </cfRule>
  </conditionalFormatting>
  <conditionalFormatting sqref="T18">
    <cfRule type="expression" dxfId="90" priority="29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6F96-2BE1-406A-976F-D63B1E9D4AE4}">
  <dimension ref="A1:T300"/>
  <sheetViews>
    <sheetView topLeftCell="J25" zoomScale="92" zoomScaleNormal="92" workbookViewId="0">
      <selection activeCell="M14" sqref="M14:M17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7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7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7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7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7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7"/>
    </row>
    <row r="7" spans="1:19" ht="14.45" customHeight="1">
      <c r="A7" s="128" t="s">
        <v>216</v>
      </c>
      <c r="B7" s="94" t="str">
        <f>'[1]Fiche Générale'!B3</f>
        <v>Portail_LLAC</v>
      </c>
      <c r="C7" s="97" t="s">
        <v>253</v>
      </c>
      <c r="D7" s="97"/>
      <c r="E7" s="131">
        <f>'[1]Fiche Générale'!B4</f>
        <v>0</v>
      </c>
      <c r="F7" s="132"/>
      <c r="G7" s="97" t="s">
        <v>254</v>
      </c>
      <c r="H7" s="94">
        <f>'[1]Fiche Générale'!B5</f>
        <v>0</v>
      </c>
      <c r="I7" s="94"/>
      <c r="J7" s="38"/>
      <c r="K7" s="21"/>
    </row>
    <row r="8" spans="1:19" ht="14.45" customHeight="1">
      <c r="A8" s="129"/>
      <c r="B8" s="94"/>
      <c r="C8" s="97"/>
      <c r="D8" s="97"/>
      <c r="E8" s="131"/>
      <c r="F8" s="132"/>
      <c r="G8" s="97"/>
      <c r="H8" s="94"/>
      <c r="I8" s="94"/>
      <c r="J8" s="38"/>
      <c r="K8" s="21"/>
    </row>
    <row r="9" spans="1:19" ht="14.45" customHeight="1">
      <c r="A9" s="129"/>
      <c r="B9" s="94"/>
      <c r="C9" s="97"/>
      <c r="D9" s="97"/>
      <c r="E9" s="131"/>
      <c r="F9" s="132"/>
      <c r="G9" s="97"/>
      <c r="H9" s="94"/>
      <c r="I9" s="94"/>
      <c r="J9" s="38"/>
      <c r="K9" s="21"/>
    </row>
    <row r="10" spans="1:19" ht="14.45" customHeight="1">
      <c r="A10" s="129"/>
      <c r="B10" s="94"/>
      <c r="C10" s="102" t="s">
        <v>219</v>
      </c>
      <c r="D10" s="102"/>
      <c r="E10" s="106" t="str">
        <f>'[1]Fiche Générale'!B9</f>
        <v>Philosophie</v>
      </c>
      <c r="F10" s="107"/>
      <c r="G10" s="107"/>
      <c r="H10" s="107"/>
      <c r="I10" s="108"/>
      <c r="J10" s="39"/>
      <c r="K10" s="21"/>
    </row>
    <row r="11" spans="1:19" ht="14.45" customHeight="1">
      <c r="A11" s="130"/>
      <c r="B11" s="94"/>
      <c r="C11" s="102"/>
      <c r="D11" s="102"/>
      <c r="E11" s="109"/>
      <c r="F11" s="110"/>
      <c r="G11" s="110"/>
      <c r="H11" s="110"/>
      <c r="I11" s="111"/>
      <c r="J11" s="39"/>
      <c r="K11" s="21"/>
    </row>
    <row r="12" spans="1:19">
      <c r="C12" s="16"/>
      <c r="I12" s="35"/>
      <c r="J12" s="35"/>
      <c r="M12" s="98" t="s">
        <v>281</v>
      </c>
      <c r="N12" s="99"/>
      <c r="O12" s="112"/>
      <c r="P12" s="98" t="s">
        <v>282</v>
      </c>
      <c r="Q12" s="99"/>
      <c r="R12" s="99"/>
      <c r="S12" s="112"/>
    </row>
    <row r="13" spans="1:19">
      <c r="A13" s="114" t="s">
        <v>220</v>
      </c>
      <c r="B13" s="116" t="str">
        <f>'[1]S5 Maquette'!B13:B14</f>
        <v>3 ème Année de Licence</v>
      </c>
      <c r="C13" s="116"/>
      <c r="D13" s="114" t="s">
        <v>257</v>
      </c>
      <c r="E13" s="116">
        <f>'[1]S5 Maquette'!E13:F14</f>
        <v>0</v>
      </c>
      <c r="F13" s="116"/>
      <c r="G13" s="116"/>
      <c r="I13" s="35"/>
      <c r="J13" s="35"/>
      <c r="M13" s="100"/>
      <c r="N13" s="101"/>
      <c r="O13" s="113"/>
      <c r="P13" s="100"/>
      <c r="Q13" s="101"/>
      <c r="R13" s="101"/>
      <c r="S13" s="113"/>
    </row>
    <row r="14" spans="1:19">
      <c r="A14" s="115"/>
      <c r="B14" s="116"/>
      <c r="C14" s="116"/>
      <c r="D14" s="115"/>
      <c r="E14" s="116"/>
      <c r="F14" s="116"/>
      <c r="G14" s="116"/>
      <c r="I14" s="35"/>
      <c r="J14" s="35"/>
      <c r="M14" s="96" t="s">
        <v>258</v>
      </c>
      <c r="N14" s="98" t="s">
        <v>259</v>
      </c>
      <c r="O14" s="112"/>
      <c r="P14" s="95"/>
      <c r="Q14" s="119"/>
      <c r="R14" s="122"/>
      <c r="S14" s="114"/>
    </row>
    <row r="15" spans="1:19">
      <c r="A15" s="114" t="s">
        <v>260</v>
      </c>
      <c r="B15" s="124" t="str">
        <f>'[1]S5 Maquette'!B15:B16</f>
        <v>Semestre 5</v>
      </c>
      <c r="C15" s="125"/>
      <c r="D15" s="114" t="s">
        <v>261</v>
      </c>
      <c r="E15" s="116">
        <f>'[1]S5 Maquette'!E15:F16</f>
        <v>0</v>
      </c>
      <c r="F15" s="116"/>
      <c r="G15" s="116"/>
      <c r="I15" s="35"/>
      <c r="J15" s="35"/>
      <c r="M15" s="96"/>
      <c r="N15" s="117"/>
      <c r="O15" s="118"/>
      <c r="P15" s="95"/>
      <c r="Q15" s="120"/>
      <c r="R15" s="122"/>
      <c r="S15" s="123"/>
    </row>
    <row r="16" spans="1:19">
      <c r="A16" s="115"/>
      <c r="B16" s="126"/>
      <c r="C16" s="127"/>
      <c r="D16" s="115"/>
      <c r="E16" s="116"/>
      <c r="F16" s="116"/>
      <c r="G16" s="116"/>
      <c r="I16" s="35"/>
      <c r="J16" s="35"/>
      <c r="M16" s="96"/>
      <c r="N16" s="117"/>
      <c r="O16" s="118"/>
      <c r="P16" s="95"/>
      <c r="Q16" s="120"/>
      <c r="R16" s="122"/>
      <c r="S16" s="123"/>
    </row>
    <row r="17" spans="1:20">
      <c r="L17" s="17"/>
      <c r="M17" s="96"/>
      <c r="N17" s="100"/>
      <c r="O17" s="113"/>
      <c r="P17" s="95"/>
      <c r="Q17" s="121"/>
      <c r="R17" s="122"/>
      <c r="S17" s="115"/>
    </row>
    <row r="18" spans="1:20" ht="59.45" customHeight="1">
      <c r="A18" s="3" t="s">
        <v>262</v>
      </c>
      <c r="B18" s="36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</row>
    <row r="19" spans="1:20" ht="30.6" customHeight="1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'[1]S5 Maquette'!B27</f>
        <v>Histoire de la Philosophie : Philosophie antique ou médiévale 5</v>
      </c>
      <c r="B27" s="43" t="str">
        <f>'[1]S5 Maquette'!C27</f>
        <v>UE</v>
      </c>
      <c r="C27" s="42">
        <f>'[1]S5 Maquette'!F27</f>
        <v>0</v>
      </c>
      <c r="D27" s="7">
        <v>1</v>
      </c>
      <c r="E27" s="7" t="s">
        <v>278</v>
      </c>
      <c r="F27" s="7"/>
      <c r="G27" s="40" t="s">
        <v>278</v>
      </c>
      <c r="H27" s="40" t="s">
        <v>278</v>
      </c>
      <c r="I27" s="40" t="s">
        <v>278</v>
      </c>
      <c r="J27" s="40"/>
      <c r="K27" s="40" t="s">
        <v>10</v>
      </c>
      <c r="L27" s="40"/>
      <c r="M27" s="40">
        <v>2</v>
      </c>
      <c r="N27" s="40"/>
      <c r="O27" s="40"/>
      <c r="P27" s="40" t="s">
        <v>279</v>
      </c>
      <c r="Q27" s="40"/>
      <c r="R27" s="40"/>
      <c r="S27" s="7" t="s">
        <v>283</v>
      </c>
      <c r="T27" s="45"/>
    </row>
    <row r="28" spans="1:20" ht="30.6" customHeight="1">
      <c r="A28" s="43" t="str">
        <f>'[1]S5 Maquette'!B28</f>
        <v>Histoire de la Philosophie : Philosophie moderne ou contemporaine 5</v>
      </c>
      <c r="B28" s="43" t="str">
        <f>'[1]S5 Maquette'!C28</f>
        <v>UE</v>
      </c>
      <c r="C28" s="42">
        <f>'[1]S5 Maquette'!F28</f>
        <v>0</v>
      </c>
      <c r="D28" s="7">
        <v>1</v>
      </c>
      <c r="E28" s="7" t="s">
        <v>278</v>
      </c>
      <c r="F28" s="7"/>
      <c r="G28" s="40" t="s">
        <v>278</v>
      </c>
      <c r="H28" s="40" t="s">
        <v>278</v>
      </c>
      <c r="I28" s="40" t="s">
        <v>278</v>
      </c>
      <c r="J28" s="40"/>
      <c r="K28" s="40" t="s">
        <v>10</v>
      </c>
      <c r="L28" s="40"/>
      <c r="M28" s="40">
        <v>2</v>
      </c>
      <c r="N28" s="40"/>
      <c r="O28" s="40"/>
      <c r="P28" s="40" t="s">
        <v>279</v>
      </c>
      <c r="Q28" s="40"/>
      <c r="R28" s="40"/>
      <c r="S28" s="7" t="s">
        <v>283</v>
      </c>
      <c r="T28" s="45"/>
    </row>
    <row r="29" spans="1:20" ht="30.6" customHeight="1">
      <c r="A29" s="43" t="str">
        <f>'[1]S5 Maquette'!B29</f>
        <v>Philosophie générale 12</v>
      </c>
      <c r="B29" s="43" t="str">
        <f>'[1]S5 Maquette'!C29</f>
        <v>UE</v>
      </c>
      <c r="C29" s="42">
        <f>'[1]S5 Maquette'!F29</f>
        <v>0</v>
      </c>
      <c r="D29" s="7">
        <v>1</v>
      </c>
      <c r="E29" s="7" t="s">
        <v>278</v>
      </c>
      <c r="F29" s="7"/>
      <c r="G29" s="40" t="s">
        <v>278</v>
      </c>
      <c r="H29" s="40" t="s">
        <v>278</v>
      </c>
      <c r="I29" s="40" t="s">
        <v>278</v>
      </c>
      <c r="J29" s="40"/>
      <c r="K29" s="40" t="s">
        <v>10</v>
      </c>
      <c r="L29" s="40"/>
      <c r="M29" s="40">
        <v>2</v>
      </c>
      <c r="N29" s="40"/>
      <c r="O29" s="40"/>
      <c r="P29" s="40" t="s">
        <v>279</v>
      </c>
      <c r="Q29" s="40"/>
      <c r="R29" s="40"/>
      <c r="S29" s="7" t="s">
        <v>283</v>
      </c>
      <c r="T29" s="45"/>
    </row>
    <row r="30" spans="1:20" ht="30.6" customHeight="1">
      <c r="A30" s="43" t="str">
        <f>'[1]S5 Maquette'!B30</f>
        <v>Methodes philosophiques</v>
      </c>
      <c r="B30" s="43" t="str">
        <f>'[1]S5 Maquette'!C30</f>
        <v>UE</v>
      </c>
      <c r="C30" s="42">
        <f>'[1]S5 Maquette'!F30</f>
        <v>0</v>
      </c>
      <c r="D30" s="7">
        <v>1</v>
      </c>
      <c r="E30" s="7" t="s">
        <v>278</v>
      </c>
      <c r="F30" s="7"/>
      <c r="G30" s="40" t="s">
        <v>278</v>
      </c>
      <c r="H30" s="40" t="s">
        <v>278</v>
      </c>
      <c r="I30" s="40" t="s">
        <v>278</v>
      </c>
      <c r="J30" s="40"/>
      <c r="K30" s="40" t="s">
        <v>10</v>
      </c>
      <c r="L30" s="40"/>
      <c r="M30" s="40">
        <v>2</v>
      </c>
      <c r="N30" s="40"/>
      <c r="O30" s="40"/>
      <c r="P30" s="40" t="s">
        <v>279</v>
      </c>
      <c r="Q30" s="40"/>
      <c r="R30" s="40"/>
      <c r="S30" s="7" t="s">
        <v>283</v>
      </c>
      <c r="T30" s="45"/>
    </row>
    <row r="31" spans="1:20" ht="30.6" customHeight="1">
      <c r="A31" s="43">
        <f>'[1]S5 Maquette'!B31</f>
        <v>0</v>
      </c>
      <c r="B31" s="43">
        <f>'[1]S5 Maquette'!C31</f>
        <v>0</v>
      </c>
      <c r="C31" s="42">
        <f>'[1]S5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>
        <f>'[1]S5 Maquette'!B32</f>
        <v>0</v>
      </c>
      <c r="B32" s="43">
        <f>'[1]S5 Maquette'!C32</f>
        <v>0</v>
      </c>
      <c r="C32" s="42">
        <f>'[1]S5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>
        <f>'[1]S5 Maquette'!B33</f>
        <v>0</v>
      </c>
      <c r="B33" s="43">
        <f>'[1]S5 Maquette'!C33</f>
        <v>0</v>
      </c>
      <c r="C33" s="42">
        <f>'[1]S5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>
      <c r="A34" s="43">
        <f>'[1]S5 Maquette'!B34</f>
        <v>0</v>
      </c>
      <c r="B34" s="43">
        <f>'[1]S5 Maquette'!C34</f>
        <v>0</v>
      </c>
      <c r="C34" s="42">
        <f>'[1]S5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>
        <f>'[1]S5 Maquette'!B35</f>
        <v>0</v>
      </c>
      <c r="B35" s="43">
        <f>'[1]S5 Maquette'!C35</f>
        <v>0</v>
      </c>
      <c r="C35" s="42">
        <f>'[1]S5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>
        <f>'[1]S5 Maquette'!B36</f>
        <v>0</v>
      </c>
      <c r="B36" s="43">
        <f>'[1]S5 Maquette'!C36</f>
        <v>0</v>
      </c>
      <c r="C36" s="42">
        <f>'[1]S5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>
        <f>'[1]S5 Maquette'!B37</f>
        <v>0</v>
      </c>
      <c r="B37" s="43">
        <f>'[1]S5 Maquette'!C37</f>
        <v>0</v>
      </c>
      <c r="C37" s="42">
        <f>'[1]S5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>
        <f>'[1]S5 Maquette'!B38</f>
        <v>0</v>
      </c>
      <c r="B38" s="43">
        <f>'[1]S5 Maquette'!C38</f>
        <v>0</v>
      </c>
      <c r="C38" s="42">
        <f>'[1]S5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'[1]S5 Maquette'!B39</f>
        <v>0</v>
      </c>
      <c r="B39" s="43">
        <f>'[1]S5 Maquette'!C39</f>
        <v>0</v>
      </c>
      <c r="C39" s="42">
        <f>'[1]S5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'[1]S5 Maquette'!B40</f>
        <v>0</v>
      </c>
      <c r="B40" s="43">
        <f>'[1]S5 Maquette'!C40</f>
        <v>0</v>
      </c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'[1]S5 Maquette'!B41</f>
        <v>0</v>
      </c>
      <c r="B41" s="43">
        <f>'[1]S5 Maquette'!C41</f>
        <v>0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'[1]S5 Maquette'!B42</f>
        <v>0</v>
      </c>
      <c r="B42" s="43">
        <f>'[1]S5 Maquette'!C42</f>
        <v>0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'[1]S5 Maquette'!B43</f>
        <v>0</v>
      </c>
      <c r="B43" s="43">
        <f>'[1]S5 Maquette'!C43</f>
        <v>0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'[1]S5 Maquette'!B44</f>
        <v>0</v>
      </c>
      <c r="B44" s="43">
        <f>'[1]S5 Maquette'!C44</f>
        <v>0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'[1]S5 Maquette'!B45</f>
        <v>0</v>
      </c>
      <c r="B45" s="43">
        <f>'[1]S5 Maquette'!C45</f>
        <v>0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'[1]S5 Maquette'!B46</f>
        <v>0</v>
      </c>
      <c r="B46" s="43">
        <f>'[1]S5 Maquette'!C46</f>
        <v>0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'[1]S5 Maquette'!B47</f>
        <v>0</v>
      </c>
      <c r="B47" s="43">
        <f>'[1]S5 Maquette'!C47</f>
        <v>0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'[1]S5 Maquette'!B48</f>
        <v>0</v>
      </c>
      <c r="B48" s="43">
        <f>'[1]S5 Maquette'!C48</f>
        <v>0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'[1]S5 Maquette'!B49</f>
        <v>0</v>
      </c>
      <c r="B49" s="43">
        <f>'[1]S5 Maquette'!C49</f>
        <v>0</v>
      </c>
      <c r="C49" s="42">
        <f>'[1]S5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'[1]S5 Maquette'!B50</f>
        <v>0</v>
      </c>
      <c r="B50" s="43">
        <f>'[1]S5 Maquette'!C50</f>
        <v>0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'[1]S5 Maquette'!B51</f>
        <v>0</v>
      </c>
      <c r="B51" s="43">
        <f>'[1]S5 Maquette'!C51</f>
        <v>0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'[1]S5 Maquette'!B52</f>
        <v>0</v>
      </c>
      <c r="B52" s="43">
        <f>'[1]S5 Maquette'!C52</f>
        <v>0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'[1]S5 Maquette'!B53</f>
        <v>0</v>
      </c>
      <c r="B53" s="43">
        <f>'[1]S5 Maquette'!C53</f>
        <v>0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'[1]S5 Maquette'!B54</f>
        <v>0</v>
      </c>
      <c r="B54" s="43">
        <f>'[1]S5 Maquette'!C54</f>
        <v>0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'[1]S5 Maquette'!B55</f>
        <v>0</v>
      </c>
      <c r="B55" s="43">
        <f>'[1]S5 Maquette'!C55</f>
        <v>0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'[1]S5 Maquette'!B56</f>
        <v>0</v>
      </c>
      <c r="B56" s="43">
        <f>'[1]S5 Maquette'!C56</f>
        <v>0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'[1]S5 Maquette'!B57</f>
        <v>0</v>
      </c>
      <c r="B57" s="43">
        <f>'[1]S5 Maquette'!C57</f>
        <v>0</v>
      </c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'[1]S5 Maquette'!B58</f>
        <v>0</v>
      </c>
      <c r="B58" s="43">
        <f>'[1]S5 Maquette'!C58</f>
        <v>0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'[1]S5 Maquette'!B59</f>
        <v>0</v>
      </c>
      <c r="B59" s="43">
        <f>'[1]S5 Maquette'!C59</f>
        <v>0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'[1]S5 Maquette'!B60</f>
        <v>0</v>
      </c>
      <c r="B60" s="43">
        <f>'[1]S5 Maquette'!C60</f>
        <v>0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'[1]S5 Maquette'!B61</f>
        <v>0</v>
      </c>
      <c r="B61" s="43">
        <f>'[1]S5 Maquette'!C61</f>
        <v>0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'[1]S5 Maquette'!B62</f>
        <v>0</v>
      </c>
      <c r="B62" s="43">
        <f>'[1]S5 Maquette'!C62</f>
        <v>0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'[1]S5 Maquette'!B63</f>
        <v>0</v>
      </c>
      <c r="B63" s="43">
        <f>'[1]S5 Maquette'!C63</f>
        <v>0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'[1]S5 Maquette'!B64</f>
        <v>0</v>
      </c>
      <c r="B64" s="43">
        <f>'[1]S5 Maquette'!C64</f>
        <v>0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'[1]S5 Maquette'!B65</f>
        <v>0</v>
      </c>
      <c r="B65" s="43">
        <f>'[1]S5 Maquette'!C65</f>
        <v>0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'[1]S5 Maquette'!B66</f>
        <v>0</v>
      </c>
      <c r="B66" s="43">
        <f>'[1]S5 Maquette'!C66</f>
        <v>0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'[1]S5 Maquette'!B67</f>
        <v>0</v>
      </c>
      <c r="B67" s="43">
        <f>'[1]S5 Maquette'!C67</f>
        <v>0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'[1]S5 Maquette'!B68</f>
        <v>0</v>
      </c>
      <c r="B68" s="43">
        <f>'[1]S5 Maquette'!C68</f>
        <v>0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'[1]S5 Maquette'!B69</f>
        <v>0</v>
      </c>
      <c r="B69" s="43">
        <f>'[1]S5 Maquette'!C69</f>
        <v>0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'[1]S5 Maquette'!B70</f>
        <v>0</v>
      </c>
      <c r="B70" s="43">
        <f>'[1]S5 Maquette'!C70</f>
        <v>0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'[1]S5 Maquette'!B71</f>
        <v>0</v>
      </c>
      <c r="B71" s="43">
        <f>'[1]S5 Maquette'!C71</f>
        <v>0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'[1]S5 Maquette'!B72</f>
        <v>0</v>
      </c>
      <c r="B72" s="43">
        <f>'[1]S5 Maquette'!C72</f>
        <v>0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89" priority="14">
      <formula>$C1="Parcours Pédagogique"</formula>
    </cfRule>
    <cfRule type="expression" dxfId="88" priority="15">
      <formula>$C1="BLOC"</formula>
    </cfRule>
    <cfRule type="expression" dxfId="87" priority="16">
      <formula>$C1="OPTION"</formula>
    </cfRule>
  </conditionalFormatting>
  <conditionalFormatting sqref="A16:S26 A27:R30 A31:S298 T16">
    <cfRule type="expression" dxfId="86" priority="19">
      <formula>$C16="Modification MCC"</formula>
    </cfRule>
  </conditionalFormatting>
  <conditionalFormatting sqref="A18:S26 A27:R30 A31:S300 T18">
    <cfRule type="expression" dxfId="85" priority="23">
      <formula>$C18="Modification"</formula>
    </cfRule>
  </conditionalFormatting>
  <conditionalFormatting sqref="B1:S9 B10:E10 J10:S11 B11:D11 B12:M12 P12 B13:L13 B14:N14 P14:S17 B15:M17 B301:S999">
    <cfRule type="expression" dxfId="84" priority="21">
      <formula>$D1="Création"</formula>
    </cfRule>
    <cfRule type="expression" dxfId="83" priority="22">
      <formula>$D1="Fermeture"</formula>
    </cfRule>
  </conditionalFormatting>
  <conditionalFormatting sqref="C1:S999">
    <cfRule type="expression" dxfId="82" priority="1">
      <formula>$B1="Option"</formula>
    </cfRule>
  </conditionalFormatting>
  <conditionalFormatting sqref="J1:J999">
    <cfRule type="expression" dxfId="81" priority="12">
      <formula>$I1="NON"</formula>
    </cfRule>
  </conditionalFormatting>
  <conditionalFormatting sqref="L1:L999">
    <cfRule type="expression" dxfId="80" priority="7">
      <formula>$K1="CCI (CC Intégral)"</formula>
    </cfRule>
    <cfRule type="expression" dxfId="79" priority="8">
      <formula>$K1="CT (Contrôle terminal)"</formula>
    </cfRule>
  </conditionalFormatting>
  <conditionalFormatting sqref="L18:L300 M18">
    <cfRule type="expression" dxfId="78" priority="17">
      <formula>$K1="CT (Contrôle terminal)"</formula>
    </cfRule>
  </conditionalFormatting>
  <conditionalFormatting sqref="L18:L300">
    <cfRule type="expression" dxfId="77" priority="18">
      <formula>$K1="CCI (CC Intégral)"</formula>
    </cfRule>
  </conditionalFormatting>
  <conditionalFormatting sqref="M1:M999">
    <cfRule type="expression" dxfId="76" priority="13">
      <formula>$K1="CT (Contrôle terminal)"</formula>
    </cfRule>
  </conditionalFormatting>
  <conditionalFormatting sqref="N1:O999">
    <cfRule type="expression" dxfId="75" priority="11">
      <formula>$K1="CCI (CC Intégral)"</formula>
    </cfRule>
  </conditionalFormatting>
  <conditionalFormatting sqref="P14:S17 B15:M17 B1:S9 J10:S11 B12:M12 B14:N14 B301:S999 B13:L13 B10:E10 B11:D11 P12">
    <cfRule type="expression" dxfId="74" priority="20">
      <formula>$D1="Modification"</formula>
    </cfRule>
  </conditionalFormatting>
  <conditionalFormatting sqref="Q1:R999">
    <cfRule type="expression" dxfId="73" priority="9">
      <formula>$P1="Autres"</formula>
    </cfRule>
  </conditionalFormatting>
  <conditionalFormatting sqref="S1:S999">
    <cfRule type="expression" dxfId="72" priority="2">
      <formula>$P1="CT (Contrôle terminal)"</formula>
    </cfRule>
  </conditionalFormatting>
  <conditionalFormatting sqref="S27:S30">
    <cfRule type="expression" dxfId="71" priority="3">
      <formula>$C27="Modification MCC"</formula>
    </cfRule>
    <cfRule type="expression" dxfId="70" priority="4">
      <formula>$C27="Modification"</formula>
    </cfRule>
    <cfRule type="expression" dxfId="69" priority="5">
      <formula>$C27="Création"</formula>
    </cfRule>
    <cfRule type="expression" dxfId="68" priority="6">
      <formula>$C27="Fermeture"</formula>
    </cfRule>
  </conditionalFormatting>
  <conditionalFormatting sqref="T18 A18:S26 A27:R30 A31:S300">
    <cfRule type="expression" dxfId="67" priority="24">
      <formula>$C18="Création"</formula>
    </cfRule>
    <cfRule type="expression" dxfId="66" priority="25">
      <formula>$C18="Fermeture"</formula>
    </cfRule>
  </conditionalFormatting>
  <conditionalFormatting sqref="T18">
    <cfRule type="expression" dxfId="65" priority="10">
      <formula>$P18="CT (Contrôle terminal)"</formula>
    </cfRule>
  </conditionalFormatting>
  <dataValidations count="6">
    <dataValidation type="list" allowBlank="1" showInputMessage="1" showErrorMessage="1" sqref="Q19:Q300 N19:N300" xr:uid="{7CAB330E-4B09-477B-A418-7340B49D1687}">
      <formula1>List_Controle</formula1>
    </dataValidation>
    <dataValidation type="list" allowBlank="1" showInputMessage="1" showErrorMessage="1" sqref="K19:K300" xr:uid="{D85F1652-D724-41DB-B76C-93F7B40159C3}">
      <formula1>List_Controle2</formula1>
    </dataValidation>
    <dataValidation type="list" allowBlank="1" showInputMessage="1" showErrorMessage="1" sqref="C19:C300" xr:uid="{09DE144E-CBCD-415E-A6FC-FECB29CF3E07}">
      <formula1>"Modification MCC"</formula1>
    </dataValidation>
    <dataValidation type="list" allowBlank="1" showInputMessage="1" showErrorMessage="1" sqref="D1:D6" xr:uid="{6AB23A59-F7E6-45F3-A9DF-7445F92A2366}">
      <formula1>"Obligatoire, Facultatif, Complémentaire"</formula1>
    </dataValidation>
    <dataValidation type="list" allowBlank="1" showInputMessage="1" showErrorMessage="1" sqref="P19:P300" xr:uid="{31840831-0D60-4E6B-8061-494EF440837F}">
      <formula1>"CT (Contrôle terminal), Autres"</formula1>
    </dataValidation>
    <dataValidation type="list" allowBlank="1" showInputMessage="1" showErrorMessage="1" sqref="G23:G300 G19 H19:I300 E19:F300" xr:uid="{7C7946C7-1734-4D18-AD17-18F086F4774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>
    <pageSetUpPr fitToPage="1"/>
  </sheetPr>
  <dimension ref="A1:O300"/>
  <sheetViews>
    <sheetView topLeftCell="H23" zoomScale="92" zoomScaleNormal="55" workbookViewId="0">
      <selection activeCell="O27" sqref="O27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216</v>
      </c>
      <c r="B7" s="91" t="str">
        <f>'Fiche Générale'!B3</f>
        <v>Portail_LLAC</v>
      </c>
      <c r="C7" s="97" t="s">
        <v>217</v>
      </c>
      <c r="D7" s="97"/>
      <c r="E7" s="103">
        <f>'Fiche Générale'!B4</f>
        <v>0</v>
      </c>
      <c r="F7" s="91"/>
      <c r="G7" s="97" t="s">
        <v>218</v>
      </c>
      <c r="H7" s="133">
        <f>'Fiche Générale'!B5</f>
        <v>0</v>
      </c>
      <c r="I7" s="133"/>
      <c r="J7" s="133"/>
    </row>
    <row r="8" spans="1:10" ht="18" customHeight="1">
      <c r="A8" s="97"/>
      <c r="B8" s="92"/>
      <c r="C8" s="97"/>
      <c r="D8" s="97"/>
      <c r="E8" s="104"/>
      <c r="F8" s="92"/>
      <c r="G8" s="97"/>
      <c r="H8" s="133"/>
      <c r="I8" s="133"/>
      <c r="J8" s="133"/>
    </row>
    <row r="9" spans="1:10" ht="18" customHeight="1">
      <c r="A9" s="97"/>
      <c r="B9" s="92"/>
      <c r="C9" s="97"/>
      <c r="D9" s="97"/>
      <c r="E9" s="105"/>
      <c r="F9" s="93"/>
      <c r="G9" s="97"/>
      <c r="H9" s="133"/>
      <c r="I9" s="133"/>
      <c r="J9" s="133"/>
    </row>
    <row r="10" spans="1:10" ht="18" customHeight="1">
      <c r="A10" s="97"/>
      <c r="B10" s="92"/>
      <c r="C10" s="102" t="s">
        <v>219</v>
      </c>
      <c r="D10" s="102"/>
      <c r="E10" s="106" t="str">
        <f>'Fiche Générale'!B9</f>
        <v>Philosophie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220</v>
      </c>
      <c r="B13" s="125" t="str">
        <f>'S5 Maquette'!B13:B14</f>
        <v>3 ème Année de Licence</v>
      </c>
      <c r="C13" s="96" t="s">
        <v>222</v>
      </c>
      <c r="D13" s="96"/>
      <c r="E13" s="116">
        <f>'S5 Maquette'!E13:F14</f>
        <v>0</v>
      </c>
      <c r="F13" s="116"/>
      <c r="G13" s="96" t="s">
        <v>199</v>
      </c>
      <c r="H13" s="65">
        <f>Calcul!D7</f>
        <v>216</v>
      </c>
      <c r="I13" s="65"/>
    </row>
    <row r="14" spans="1:10">
      <c r="A14" s="96"/>
      <c r="B14" s="127"/>
      <c r="C14" s="96"/>
      <c r="D14" s="96"/>
      <c r="E14" s="116"/>
      <c r="F14" s="116"/>
      <c r="G14" s="96"/>
      <c r="H14" s="65"/>
      <c r="I14" s="65"/>
    </row>
    <row r="15" spans="1:10">
      <c r="A15" s="96" t="s">
        <v>223</v>
      </c>
      <c r="B15" s="83" t="s">
        <v>186</v>
      </c>
      <c r="C15" s="98" t="s">
        <v>224</v>
      </c>
      <c r="D15" s="99"/>
      <c r="E15" s="96"/>
      <c r="F15" s="96"/>
      <c r="G15" s="96" t="s">
        <v>200</v>
      </c>
      <c r="H15" s="65">
        <f ca="1">Calcul!D20</f>
        <v>216</v>
      </c>
      <c r="I15" s="65"/>
    </row>
    <row r="16" spans="1:10">
      <c r="A16" s="96"/>
      <c r="B16" s="89"/>
      <c r="C16" s="100"/>
      <c r="D16" s="101"/>
      <c r="E16" s="96"/>
      <c r="F16" s="96"/>
      <c r="G16" s="96"/>
      <c r="H16" s="65"/>
      <c r="I16" s="65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284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285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286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287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288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" t="s">
        <v>289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" t="s">
        <v>14</v>
      </c>
      <c r="N27" s="5"/>
      <c r="O27" s="5" t="s">
        <v>247</v>
      </c>
    </row>
    <row r="28" spans="1:15" ht="43.35" customHeight="1">
      <c r="A28" s="7">
        <v>2</v>
      </c>
      <c r="B28" s="6" t="s">
        <v>290</v>
      </c>
      <c r="C28" s="7" t="s">
        <v>13</v>
      </c>
      <c r="D28" s="7">
        <v>6</v>
      </c>
      <c r="E28" s="5"/>
      <c r="F28" s="5"/>
      <c r="G28" s="5"/>
      <c r="H28" s="7"/>
      <c r="I28" s="63">
        <v>36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>
      <c r="A29" s="24">
        <v>3</v>
      </c>
      <c r="B29" s="6" t="s">
        <v>291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" t="s">
        <v>14</v>
      </c>
      <c r="N29" s="5"/>
      <c r="O29" s="5"/>
    </row>
    <row r="30" spans="1:15" ht="43.35" customHeight="1">
      <c r="A30" s="24">
        <v>4</v>
      </c>
      <c r="B30" s="6" t="s">
        <v>292</v>
      </c>
      <c r="C30" s="7" t="s">
        <v>13</v>
      </c>
      <c r="D30" s="7">
        <v>6</v>
      </c>
      <c r="E30" s="5"/>
      <c r="F30" s="5"/>
      <c r="G30" s="5"/>
      <c r="H30" s="7"/>
      <c r="I30" s="7">
        <v>36</v>
      </c>
      <c r="J30" s="7"/>
      <c r="K30" s="7"/>
      <c r="L30" s="7"/>
      <c r="M30" s="7" t="s">
        <v>14</v>
      </c>
      <c r="N30" s="5"/>
      <c r="O30" s="5"/>
    </row>
    <row r="31" spans="1:15" ht="43.35" customHeight="1">
      <c r="A31" s="24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4" priority="7">
      <formula>$C1="Option"</formula>
    </cfRule>
  </conditionalFormatting>
  <conditionalFormatting sqref="A19:C26">
    <cfRule type="expression" dxfId="63" priority="8">
      <formula>$F19="Fermeture"</formula>
    </cfRule>
    <cfRule type="expression" dxfId="62" priority="9">
      <formula>$F19="Modification"</formula>
    </cfRule>
    <cfRule type="expression" dxfId="61" priority="10">
      <formula>$F19="Création"</formula>
    </cfRule>
  </conditionalFormatting>
  <conditionalFormatting sqref="A1:O9 A10:E10 K10:O11 A11:D11 A12:O12 A13:H13 J13:O16 A14:F14 A15:H15 A16:F16 A17:O18 D19:O26 C27:O27 A27:A30 C28:N28 C29:O30 A31:O999">
    <cfRule type="expression" dxfId="60" priority="25">
      <formula>$F1="Modification"</formula>
    </cfRule>
    <cfRule type="expression" dxfId="59" priority="26">
      <formula>$F1="Création"</formula>
    </cfRule>
  </conditionalFormatting>
  <conditionalFormatting sqref="A1:O9 K10:O11 A12:O12 J13:O16 A17:O18 D19:O26 C27:O27 C28:N28 C29:O30 A31:O999 A10:E10 A11:D11 A13:H13 A14:F14 A15:H15 A16:F16 A27:A30">
    <cfRule type="expression" dxfId="58" priority="24">
      <formula>$F1="Fermeture"</formula>
    </cfRule>
  </conditionalFormatting>
  <conditionalFormatting sqref="B27:B28">
    <cfRule type="expression" dxfId="57" priority="4">
      <formula>AND(#REF!="Unité d'enseignement",#REF!&lt;&gt;6)</formula>
    </cfRule>
  </conditionalFormatting>
  <conditionalFormatting sqref="B29">
    <cfRule type="expression" dxfId="56" priority="6">
      <formula>AND($A29="Unité d'enseignement",#REF!&lt;&gt;6)</formula>
    </cfRule>
  </conditionalFormatting>
  <conditionalFormatting sqref="B30">
    <cfRule type="expression" dxfId="55" priority="5">
      <formula>AND($A30="Unité d'enseignement",$D30&lt;&gt;6)</formula>
    </cfRule>
  </conditionalFormatting>
  <conditionalFormatting sqref="D1:E999 G1:N999">
    <cfRule type="expression" dxfId="54" priority="21">
      <formula>$C1="Option"</formula>
    </cfRule>
  </conditionalFormatting>
  <conditionalFormatting sqref="N1:N999">
    <cfRule type="expression" dxfId="53" priority="23">
      <formula>$M1="Porteuse"</formula>
    </cfRule>
  </conditionalFormatting>
  <conditionalFormatting sqref="O28">
    <cfRule type="expression" dxfId="52" priority="1">
      <formula>$F28="Fermeture"</formula>
    </cfRule>
    <cfRule type="expression" dxfId="51" priority="2">
      <formula>$F28="Modification"</formula>
    </cfRule>
    <cfRule type="expression" dxfId="50" priority="3">
      <formula>$F28="Création"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95" zoomScaleNormal="95" workbookViewId="0">
      <pane ySplit="18" topLeftCell="A23" activePane="bottomLeft" state="frozen"/>
      <selection pane="bottomLeft" activeCell="S30" sqref="S30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7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7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7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7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7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7"/>
    </row>
    <row r="7" spans="1:19" ht="14.45" customHeight="1">
      <c r="A7" s="128" t="s">
        <v>216</v>
      </c>
      <c r="B7" s="94" t="str">
        <f>'Fiche Générale'!B3</f>
        <v>Portail_LLAC</v>
      </c>
      <c r="C7" s="97" t="s">
        <v>253</v>
      </c>
      <c r="D7" s="97"/>
      <c r="E7" s="131">
        <f>'Fiche Générale'!B4</f>
        <v>0</v>
      </c>
      <c r="F7" s="132"/>
      <c r="G7" s="97" t="s">
        <v>254</v>
      </c>
      <c r="H7" s="94">
        <f>'Fiche Générale'!B5</f>
        <v>0</v>
      </c>
      <c r="I7" s="94"/>
      <c r="J7" s="38"/>
      <c r="K7" s="21"/>
    </row>
    <row r="8" spans="1:19" ht="14.45" customHeight="1">
      <c r="A8" s="129"/>
      <c r="B8" s="94"/>
      <c r="C8" s="97"/>
      <c r="D8" s="97"/>
      <c r="E8" s="131"/>
      <c r="F8" s="132"/>
      <c r="G8" s="97"/>
      <c r="H8" s="94"/>
      <c r="I8" s="94"/>
      <c r="J8" s="38"/>
      <c r="K8" s="21"/>
    </row>
    <row r="9" spans="1:19" ht="14.45" customHeight="1">
      <c r="A9" s="129"/>
      <c r="B9" s="94"/>
      <c r="C9" s="97"/>
      <c r="D9" s="97"/>
      <c r="E9" s="131"/>
      <c r="F9" s="132"/>
      <c r="G9" s="97"/>
      <c r="H9" s="94"/>
      <c r="I9" s="94"/>
      <c r="J9" s="38"/>
      <c r="K9" s="21"/>
    </row>
    <row r="10" spans="1:19" ht="14.45" customHeight="1">
      <c r="A10" s="129"/>
      <c r="B10" s="94"/>
      <c r="C10" s="102" t="s">
        <v>219</v>
      </c>
      <c r="D10" s="102"/>
      <c r="E10" s="106" t="str">
        <f>'Fiche Générale'!B9</f>
        <v>Philosophie</v>
      </c>
      <c r="F10" s="107"/>
      <c r="G10" s="107"/>
      <c r="H10" s="107"/>
      <c r="I10" s="108"/>
      <c r="J10" s="39"/>
      <c r="K10" s="21"/>
    </row>
    <row r="11" spans="1:19" ht="14.45" customHeight="1">
      <c r="A11" s="130"/>
      <c r="B11" s="94"/>
      <c r="C11" s="102"/>
      <c r="D11" s="102"/>
      <c r="E11" s="109"/>
      <c r="F11" s="110"/>
      <c r="G11" s="110"/>
      <c r="H11" s="110"/>
      <c r="I11" s="111"/>
      <c r="J11" s="39"/>
      <c r="K11" s="21"/>
    </row>
    <row r="12" spans="1:19">
      <c r="C12" s="16"/>
      <c r="I12" s="35"/>
      <c r="J12" s="35"/>
      <c r="M12" s="98" t="s">
        <v>255</v>
      </c>
      <c r="N12" s="99"/>
      <c r="O12" s="112"/>
      <c r="P12" s="98" t="s">
        <v>256</v>
      </c>
      <c r="Q12" s="99"/>
      <c r="R12" s="99"/>
      <c r="S12" s="112"/>
    </row>
    <row r="13" spans="1:19">
      <c r="A13" s="114" t="s">
        <v>220</v>
      </c>
      <c r="B13" s="116" t="str">
        <f>'S6 Maquette'!B13:B14</f>
        <v>3 ème Année de Licence</v>
      </c>
      <c r="C13" s="116"/>
      <c r="D13" s="114" t="s">
        <v>257</v>
      </c>
      <c r="E13" s="116">
        <f>'S6 Maquette'!E13:F14</f>
        <v>0</v>
      </c>
      <c r="F13" s="116"/>
      <c r="G13" s="116"/>
      <c r="I13" s="35"/>
      <c r="J13" s="35"/>
      <c r="M13" s="100"/>
      <c r="N13" s="101"/>
      <c r="O13" s="113"/>
      <c r="P13" s="100"/>
      <c r="Q13" s="101"/>
      <c r="R13" s="101"/>
      <c r="S13" s="113"/>
    </row>
    <row r="14" spans="1:19">
      <c r="A14" s="115"/>
      <c r="B14" s="116"/>
      <c r="C14" s="116"/>
      <c r="D14" s="115"/>
      <c r="E14" s="116"/>
      <c r="F14" s="116"/>
      <c r="G14" s="116"/>
      <c r="I14" s="35"/>
      <c r="J14" s="35"/>
      <c r="M14" s="96" t="s">
        <v>258</v>
      </c>
      <c r="N14" s="98" t="s">
        <v>259</v>
      </c>
      <c r="O14" s="112"/>
      <c r="P14" s="95"/>
      <c r="Q14" s="119"/>
      <c r="R14" s="122"/>
      <c r="S14" s="114"/>
    </row>
    <row r="15" spans="1:19">
      <c r="A15" s="114" t="s">
        <v>260</v>
      </c>
      <c r="B15" s="124" t="str">
        <f>'S6 Maquette'!B15:B16</f>
        <v>Semestre 6</v>
      </c>
      <c r="C15" s="125"/>
      <c r="D15" s="114" t="s">
        <v>261</v>
      </c>
      <c r="E15" s="116">
        <f>'S6 Maquette'!E15:F16</f>
        <v>0</v>
      </c>
      <c r="F15" s="116"/>
      <c r="G15" s="116"/>
      <c r="I15" s="35"/>
      <c r="J15" s="35"/>
      <c r="M15" s="96"/>
      <c r="N15" s="117"/>
      <c r="O15" s="118"/>
      <c r="P15" s="95"/>
      <c r="Q15" s="120"/>
      <c r="R15" s="122"/>
      <c r="S15" s="123"/>
    </row>
    <row r="16" spans="1:19">
      <c r="A16" s="115"/>
      <c r="B16" s="126"/>
      <c r="C16" s="127"/>
      <c r="D16" s="115"/>
      <c r="E16" s="116"/>
      <c r="F16" s="116"/>
      <c r="G16" s="116"/>
      <c r="I16" s="35"/>
      <c r="J16" s="35"/>
      <c r="M16" s="96"/>
      <c r="N16" s="117"/>
      <c r="O16" s="118"/>
      <c r="P16" s="95"/>
      <c r="Q16" s="120"/>
      <c r="R16" s="122"/>
      <c r="S16" s="123"/>
    </row>
    <row r="17" spans="1:20">
      <c r="L17" s="17"/>
      <c r="M17" s="96"/>
      <c r="N17" s="100"/>
      <c r="O17" s="113"/>
      <c r="P17" s="95"/>
      <c r="Q17" s="121"/>
      <c r="R17" s="122"/>
      <c r="S17" s="115"/>
    </row>
    <row r="18" spans="1:20" ht="59.45" customHeight="1">
      <c r="A18" s="3" t="s">
        <v>262</v>
      </c>
      <c r="B18" s="36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</row>
    <row r="19" spans="1:20" ht="30.6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'S6 Maquette'!B27</f>
        <v>Histoire de la Philosophie : Philosophie antique ou médiévale 6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278</v>
      </c>
      <c r="F27" s="7"/>
      <c r="G27" s="40" t="s">
        <v>278</v>
      </c>
      <c r="H27" s="40" t="s">
        <v>278</v>
      </c>
      <c r="I27" s="40" t="s">
        <v>278</v>
      </c>
      <c r="J27" s="40"/>
      <c r="K27" s="40" t="s">
        <v>10</v>
      </c>
      <c r="L27" s="40"/>
      <c r="M27" s="40">
        <v>2</v>
      </c>
      <c r="N27" s="40"/>
      <c r="O27" s="40"/>
      <c r="P27" s="40" t="s">
        <v>279</v>
      </c>
      <c r="Q27" s="40"/>
      <c r="R27" s="40"/>
      <c r="S27" s="7" t="s">
        <v>280</v>
      </c>
      <c r="T27" s="45"/>
    </row>
    <row r="28" spans="1:20" ht="30.6" customHeight="1">
      <c r="A28" s="43" t="str">
        <f>'S6 Maquette'!B28</f>
        <v>Histoire de la Philosophie : Philosophie moderne ou contemporaine 6</v>
      </c>
      <c r="B28" s="43" t="str">
        <f>'S6 Maquette'!C28</f>
        <v>UE</v>
      </c>
      <c r="C28" s="42">
        <f>'S6 Maquette'!F28</f>
        <v>0</v>
      </c>
      <c r="D28" s="7">
        <v>1</v>
      </c>
      <c r="E28" s="7" t="s">
        <v>278</v>
      </c>
      <c r="F28" s="7"/>
      <c r="G28" s="40" t="s">
        <v>278</v>
      </c>
      <c r="H28" s="40" t="s">
        <v>278</v>
      </c>
      <c r="I28" s="40" t="s">
        <v>278</v>
      </c>
      <c r="J28" s="40"/>
      <c r="K28" s="40" t="s">
        <v>10</v>
      </c>
      <c r="L28" s="40"/>
      <c r="M28" s="40">
        <v>2</v>
      </c>
      <c r="N28" s="40"/>
      <c r="O28" s="40"/>
      <c r="P28" s="40" t="s">
        <v>279</v>
      </c>
      <c r="Q28" s="40"/>
      <c r="R28" s="40"/>
      <c r="S28" s="7" t="s">
        <v>280</v>
      </c>
      <c r="T28" s="45"/>
    </row>
    <row r="29" spans="1:20" ht="30.6" customHeight="1">
      <c r="A29" s="43" t="str">
        <f>'S6 Maquette'!B29</f>
        <v>Philosophie générale 13</v>
      </c>
      <c r="B29" s="43" t="str">
        <f>'S6 Maquette'!C29</f>
        <v>UE</v>
      </c>
      <c r="C29" s="42">
        <f>'S6 Maquette'!F29</f>
        <v>0</v>
      </c>
      <c r="D29" s="7">
        <v>1</v>
      </c>
      <c r="E29" s="7" t="s">
        <v>278</v>
      </c>
      <c r="F29" s="7"/>
      <c r="G29" s="40" t="s">
        <v>278</v>
      </c>
      <c r="H29" s="40" t="s">
        <v>278</v>
      </c>
      <c r="I29" s="40" t="s">
        <v>278</v>
      </c>
      <c r="J29" s="40"/>
      <c r="K29" s="40" t="s">
        <v>10</v>
      </c>
      <c r="L29" s="40"/>
      <c r="M29" s="40">
        <v>2</v>
      </c>
      <c r="N29" s="40"/>
      <c r="O29" s="40"/>
      <c r="P29" s="40" t="s">
        <v>279</v>
      </c>
      <c r="Q29" s="40"/>
      <c r="R29" s="40"/>
      <c r="S29" s="7" t="s">
        <v>280</v>
      </c>
      <c r="T29" s="45"/>
    </row>
    <row r="30" spans="1:20" ht="30.6" customHeight="1">
      <c r="A30" s="43" t="str">
        <f>'S6 Maquette'!B30</f>
        <v>Philosophie générale et méthodologie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278</v>
      </c>
      <c r="F30" s="7"/>
      <c r="G30" s="40" t="s">
        <v>278</v>
      </c>
      <c r="H30" s="40" t="s">
        <v>278</v>
      </c>
      <c r="I30" s="40" t="s">
        <v>278</v>
      </c>
      <c r="J30" s="40"/>
      <c r="K30" s="40" t="s">
        <v>10</v>
      </c>
      <c r="L30" s="40"/>
      <c r="M30" s="40">
        <v>2</v>
      </c>
      <c r="N30" s="40"/>
      <c r="O30" s="40"/>
      <c r="P30" s="40" t="s">
        <v>279</v>
      </c>
      <c r="Q30" s="40"/>
      <c r="R30" s="40"/>
      <c r="S30" s="7" t="s">
        <v>280</v>
      </c>
      <c r="T30" s="45"/>
    </row>
    <row r="31" spans="1:20" ht="30.6" customHeight="1">
      <c r="A31" s="43">
        <f>'S6 Maquette'!B31</f>
        <v>0</v>
      </c>
      <c r="B31" s="43">
        <f>'S6 Maquette'!C31</f>
        <v>0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>
        <f>'S6 Maquette'!B32</f>
        <v>0</v>
      </c>
      <c r="B32" s="43">
        <f>'S6 Maquette'!C32</f>
        <v>0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>
        <f>'S6 Maquette'!B33</f>
        <v>0</v>
      </c>
      <c r="B33" s="43">
        <f>'S6 Maquette'!C33</f>
        <v>0</v>
      </c>
      <c r="C33" s="42">
        <f>'S6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>
      <c r="A34" s="43">
        <f>'S6 Maquette'!B34</f>
        <v>0</v>
      </c>
      <c r="B34" s="43">
        <f>'S6 Maquette'!C34</f>
        <v>0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>
        <f>'S6 Maquette'!B35</f>
        <v>0</v>
      </c>
      <c r="B35" s="43">
        <f>'S6 Maquette'!C35</f>
        <v>0</v>
      </c>
      <c r="C35" s="42">
        <f>'S6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>
        <f>'S6 Maquette'!B36</f>
        <v>0</v>
      </c>
      <c r="B36" s="43">
        <f>'S6 Maquette'!C36</f>
        <v>0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>
        <f>'S6 Maquette'!B37</f>
        <v>0</v>
      </c>
      <c r="B37" s="43">
        <f>'S6 Maquette'!C37</f>
        <v>0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9" priority="41">
      <formula>$C1="OPTION"</formula>
    </cfRule>
    <cfRule type="expression" dxfId="48" priority="40">
      <formula>$C1="BLOC"</formula>
    </cfRule>
    <cfRule type="expression" dxfId="47" priority="39">
      <formula>$C1="Parcours Pédagogique"</formula>
    </cfRule>
  </conditionalFormatting>
  <conditionalFormatting sqref="A16:S26 A27:R30 A31:S298 T16">
    <cfRule type="expression" dxfId="46" priority="44">
      <formula>$C16="Modification MCC"</formula>
    </cfRule>
  </conditionalFormatting>
  <conditionalFormatting sqref="A18:S26 A27:R30 A31:S300 T18">
    <cfRule type="expression" dxfId="45" priority="49">
      <formula>$C18="Modification"</formula>
    </cfRule>
  </conditionalFormatting>
  <conditionalFormatting sqref="B1:S9 B10:E10 J10:S11 B11:D11 B12:M12 P12 B13:L13 B14:N14 P14:S17 B15:M17 B301:S999">
    <cfRule type="expression" dxfId="44" priority="47">
      <formula>$D1="Fermeture"</formula>
    </cfRule>
    <cfRule type="expression" dxfId="43" priority="46">
      <formula>$D1="Création"</formula>
    </cfRule>
  </conditionalFormatting>
  <conditionalFormatting sqref="C1:S999">
    <cfRule type="expression" dxfId="42" priority="1">
      <formula>$B1="Option"</formula>
    </cfRule>
  </conditionalFormatting>
  <conditionalFormatting sqref="J1:J999">
    <cfRule type="expression" dxfId="41" priority="37">
      <formula>$I1="NON"</formula>
    </cfRule>
  </conditionalFormatting>
  <conditionalFormatting sqref="L1:L999">
    <cfRule type="expression" dxfId="40" priority="33">
      <formula>$K1="CT (Contrôle terminal)"</formula>
    </cfRule>
    <cfRule type="expression" dxfId="39" priority="32">
      <formula>$K1="CCI (CC Intégral)"</formula>
    </cfRule>
  </conditionalFormatting>
  <conditionalFormatting sqref="L18:L300 M18">
    <cfRule type="expression" dxfId="38" priority="42">
      <formula>$K1="CT (Contrôle terminal)"</formula>
    </cfRule>
  </conditionalFormatting>
  <conditionalFormatting sqref="L18:L300">
    <cfRule type="expression" dxfId="37" priority="43">
      <formula>$K1="CCI (CC Intégral)"</formula>
    </cfRule>
  </conditionalFormatting>
  <conditionalFormatting sqref="M1:M999">
    <cfRule type="expression" dxfId="36" priority="38">
      <formula>$K1="CT (Contrôle terminal)"</formula>
    </cfRule>
  </conditionalFormatting>
  <conditionalFormatting sqref="N1:O999">
    <cfRule type="expression" dxfId="35" priority="36">
      <formula>$K1="CCI (CC Intégral)"</formula>
    </cfRule>
  </conditionalFormatting>
  <conditionalFormatting sqref="P14:S17 B15:M17 B1:S9 J10:S11 B12:M12 B14:N14 B301:S999 B13:L13 B10:E10 B11:D11 P12">
    <cfRule type="expression" dxfId="34" priority="45">
      <formula>$D1="Modification"</formula>
    </cfRule>
  </conditionalFormatting>
  <conditionalFormatting sqref="Q1:R999">
    <cfRule type="expression" dxfId="33" priority="34">
      <formula>$P1="Autres"</formula>
    </cfRule>
  </conditionalFormatting>
  <conditionalFormatting sqref="S1:S999">
    <cfRule type="expression" dxfId="32" priority="2">
      <formula>$P1="CT (Contrôle terminal)"</formula>
    </cfRule>
  </conditionalFormatting>
  <conditionalFormatting sqref="S27:S30">
    <cfRule type="expression" dxfId="31" priority="3">
      <formula>$C27="Modification MCC"</formula>
    </cfRule>
    <cfRule type="expression" dxfId="30" priority="4">
      <formula>$C27="Modification"</formula>
    </cfRule>
    <cfRule type="expression" dxfId="29" priority="5">
      <formula>$C27="Création"</formula>
    </cfRule>
    <cfRule type="expression" dxfId="28" priority="6">
      <formula>$C27="Fermeture"</formula>
    </cfRule>
  </conditionalFormatting>
  <conditionalFormatting sqref="T18 A18:S26 A27:R30 A31:S300">
    <cfRule type="expression" dxfId="27" priority="50">
      <formula>$C18="Création"</formula>
    </cfRule>
    <cfRule type="expression" dxfId="26" priority="51">
      <formula>$C18="Fermeture"</formula>
    </cfRule>
  </conditionalFormatting>
  <conditionalFormatting sqref="T18">
    <cfRule type="expression" dxfId="25" priority="35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54BC-66B4-48D4-8FDE-8CD3199C2E85}">
  <dimension ref="A1:T300"/>
  <sheetViews>
    <sheetView topLeftCell="I1" zoomScale="95" zoomScaleNormal="95" workbookViewId="0">
      <selection activeCell="L31" sqref="L31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7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7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7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7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7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7"/>
    </row>
    <row r="7" spans="1:19" ht="14.45" customHeight="1">
      <c r="A7" s="128" t="s">
        <v>216</v>
      </c>
      <c r="B7" s="94" t="str">
        <f>'[1]Fiche Générale'!B3</f>
        <v>Portail_LLAC</v>
      </c>
      <c r="C7" s="97" t="s">
        <v>253</v>
      </c>
      <c r="D7" s="97"/>
      <c r="E7" s="131">
        <f>'[1]Fiche Générale'!B4</f>
        <v>0</v>
      </c>
      <c r="F7" s="132"/>
      <c r="G7" s="97" t="s">
        <v>254</v>
      </c>
      <c r="H7" s="94">
        <f>'[1]Fiche Générale'!B5</f>
        <v>0</v>
      </c>
      <c r="I7" s="94"/>
      <c r="J7" s="38"/>
      <c r="K7" s="21"/>
    </row>
    <row r="8" spans="1:19" ht="14.45" customHeight="1">
      <c r="A8" s="129"/>
      <c r="B8" s="94"/>
      <c r="C8" s="97"/>
      <c r="D8" s="97"/>
      <c r="E8" s="131"/>
      <c r="F8" s="132"/>
      <c r="G8" s="97"/>
      <c r="H8" s="94"/>
      <c r="I8" s="94"/>
      <c r="J8" s="38"/>
      <c r="K8" s="21"/>
    </row>
    <row r="9" spans="1:19" ht="14.45" customHeight="1">
      <c r="A9" s="129"/>
      <c r="B9" s="94"/>
      <c r="C9" s="97"/>
      <c r="D9" s="97"/>
      <c r="E9" s="131"/>
      <c r="F9" s="132"/>
      <c r="G9" s="97"/>
      <c r="H9" s="94"/>
      <c r="I9" s="94"/>
      <c r="J9" s="38"/>
      <c r="K9" s="21"/>
    </row>
    <row r="10" spans="1:19" ht="14.45" customHeight="1">
      <c r="A10" s="129"/>
      <c r="B10" s="94"/>
      <c r="C10" s="102" t="s">
        <v>219</v>
      </c>
      <c r="D10" s="102"/>
      <c r="E10" s="106" t="str">
        <f>'[1]Fiche Générale'!B9</f>
        <v>Philosophie</v>
      </c>
      <c r="F10" s="107"/>
      <c r="G10" s="107"/>
      <c r="H10" s="107"/>
      <c r="I10" s="108"/>
      <c r="J10" s="39"/>
      <c r="K10" s="21"/>
    </row>
    <row r="11" spans="1:19" ht="14.45" customHeight="1">
      <c r="A11" s="130"/>
      <c r="B11" s="94"/>
      <c r="C11" s="102"/>
      <c r="D11" s="102"/>
      <c r="E11" s="109"/>
      <c r="F11" s="110"/>
      <c r="G11" s="110"/>
      <c r="H11" s="110"/>
      <c r="I11" s="111"/>
      <c r="J11" s="39"/>
      <c r="K11" s="21"/>
    </row>
    <row r="12" spans="1:19">
      <c r="C12" s="16"/>
      <c r="I12" s="35"/>
      <c r="J12" s="35"/>
      <c r="M12" s="98" t="s">
        <v>281</v>
      </c>
      <c r="N12" s="99"/>
      <c r="O12" s="112"/>
      <c r="P12" s="98" t="s">
        <v>282</v>
      </c>
      <c r="Q12" s="99"/>
      <c r="R12" s="99"/>
      <c r="S12" s="112"/>
    </row>
    <row r="13" spans="1:19">
      <c r="A13" s="114" t="s">
        <v>220</v>
      </c>
      <c r="B13" s="116" t="str">
        <f>'[1]S6 Maquette'!B13:B14</f>
        <v>3 ème Année de Licence</v>
      </c>
      <c r="C13" s="116"/>
      <c r="D13" s="114" t="s">
        <v>257</v>
      </c>
      <c r="E13" s="116">
        <f>'[1]S6 Maquette'!E13:F14</f>
        <v>0</v>
      </c>
      <c r="F13" s="116"/>
      <c r="G13" s="116"/>
      <c r="I13" s="35"/>
      <c r="J13" s="35"/>
      <c r="M13" s="100"/>
      <c r="N13" s="101"/>
      <c r="O13" s="113"/>
      <c r="P13" s="100"/>
      <c r="Q13" s="101"/>
      <c r="R13" s="101"/>
      <c r="S13" s="113"/>
    </row>
    <row r="14" spans="1:19">
      <c r="A14" s="115"/>
      <c r="B14" s="116"/>
      <c r="C14" s="116"/>
      <c r="D14" s="115"/>
      <c r="E14" s="116"/>
      <c r="F14" s="116"/>
      <c r="G14" s="116"/>
      <c r="I14" s="35"/>
      <c r="J14" s="35"/>
      <c r="M14" s="96" t="s">
        <v>258</v>
      </c>
      <c r="N14" s="98" t="s">
        <v>259</v>
      </c>
      <c r="O14" s="112"/>
      <c r="P14" s="95"/>
      <c r="Q14" s="119"/>
      <c r="R14" s="122"/>
      <c r="S14" s="114"/>
    </row>
    <row r="15" spans="1:19">
      <c r="A15" s="114" t="s">
        <v>260</v>
      </c>
      <c r="B15" s="124" t="str">
        <f>'[1]S6 Maquette'!B15:B16</f>
        <v>Semestre 6</v>
      </c>
      <c r="C15" s="125"/>
      <c r="D15" s="114" t="s">
        <v>261</v>
      </c>
      <c r="E15" s="116">
        <f>'[1]S6 Maquette'!E15:F16</f>
        <v>0</v>
      </c>
      <c r="F15" s="116"/>
      <c r="G15" s="116"/>
      <c r="I15" s="35"/>
      <c r="J15" s="35"/>
      <c r="M15" s="96"/>
      <c r="N15" s="117"/>
      <c r="O15" s="118"/>
      <c r="P15" s="95"/>
      <c r="Q15" s="120"/>
      <c r="R15" s="122"/>
      <c r="S15" s="123"/>
    </row>
    <row r="16" spans="1:19">
      <c r="A16" s="115"/>
      <c r="B16" s="126"/>
      <c r="C16" s="127"/>
      <c r="D16" s="115"/>
      <c r="E16" s="116"/>
      <c r="F16" s="116"/>
      <c r="G16" s="116"/>
      <c r="I16" s="35"/>
      <c r="J16" s="35"/>
      <c r="M16" s="96"/>
      <c r="N16" s="117"/>
      <c r="O16" s="118"/>
      <c r="P16" s="95"/>
      <c r="Q16" s="120"/>
      <c r="R16" s="122"/>
      <c r="S16" s="123"/>
    </row>
    <row r="17" spans="1:20">
      <c r="L17" s="17"/>
      <c r="M17" s="96"/>
      <c r="N17" s="100"/>
      <c r="O17" s="113"/>
      <c r="P17" s="95"/>
      <c r="Q17" s="121"/>
      <c r="R17" s="122"/>
      <c r="S17" s="115"/>
    </row>
    <row r="18" spans="1:20" ht="59.45" customHeight="1">
      <c r="A18" s="3" t="s">
        <v>262</v>
      </c>
      <c r="B18" s="36" t="s">
        <v>263</v>
      </c>
      <c r="C18" s="3" t="s">
        <v>5</v>
      </c>
      <c r="D18" s="3" t="s">
        <v>264</v>
      </c>
      <c r="E18" s="3" t="s">
        <v>265</v>
      </c>
      <c r="F18" s="3" t="s">
        <v>266</v>
      </c>
      <c r="G18" s="3" t="s">
        <v>267</v>
      </c>
      <c r="H18" s="3" t="s">
        <v>268</v>
      </c>
      <c r="I18" s="3" t="s">
        <v>269</v>
      </c>
      <c r="J18" s="3" t="s">
        <v>270</v>
      </c>
      <c r="K18" s="3" t="s">
        <v>271</v>
      </c>
      <c r="L18" s="3" t="s">
        <v>272</v>
      </c>
      <c r="M18" s="3" t="s">
        <v>273</v>
      </c>
      <c r="N18" s="3" t="s">
        <v>263</v>
      </c>
      <c r="O18" s="3" t="s">
        <v>274</v>
      </c>
      <c r="P18" s="3" t="s">
        <v>275</v>
      </c>
      <c r="Q18" s="3" t="s">
        <v>263</v>
      </c>
      <c r="R18" s="3" t="s">
        <v>274</v>
      </c>
      <c r="S18" s="4" t="s">
        <v>276</v>
      </c>
      <c r="T18" s="4" t="s">
        <v>277</v>
      </c>
    </row>
    <row r="19" spans="1:20" ht="30.6" customHeight="1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'[1]S6 Maquette'!B27</f>
        <v>Histoire de la Philosophie : Philosophie antique ou médiévale 6</v>
      </c>
      <c r="B27" s="43" t="str">
        <f>'[1]S6 Maquette'!C27</f>
        <v>UE</v>
      </c>
      <c r="C27" s="42">
        <f>'[1]S6 Maquette'!F27</f>
        <v>0</v>
      </c>
      <c r="D27" s="7">
        <v>1</v>
      </c>
      <c r="E27" s="7" t="s">
        <v>278</v>
      </c>
      <c r="F27" s="7"/>
      <c r="G27" s="40" t="s">
        <v>278</v>
      </c>
      <c r="H27" s="40" t="s">
        <v>278</v>
      </c>
      <c r="I27" s="40" t="s">
        <v>278</v>
      </c>
      <c r="J27" s="40"/>
      <c r="K27" s="40" t="s">
        <v>10</v>
      </c>
      <c r="L27" s="40"/>
      <c r="M27" s="40">
        <v>2</v>
      </c>
      <c r="N27" s="40"/>
      <c r="O27" s="40"/>
      <c r="P27" s="40" t="s">
        <v>279</v>
      </c>
      <c r="Q27" s="40"/>
      <c r="R27" s="40"/>
      <c r="S27" s="7" t="s">
        <v>283</v>
      </c>
      <c r="T27" s="45"/>
    </row>
    <row r="28" spans="1:20" ht="30.6" customHeight="1">
      <c r="A28" s="43" t="str">
        <f>'[1]S6 Maquette'!B28</f>
        <v>Histoire de la Philosophie : Philosophie moderne ou contemporaine 6</v>
      </c>
      <c r="B28" s="43" t="str">
        <f>'[1]S6 Maquette'!C28</f>
        <v>UE</v>
      </c>
      <c r="C28" s="42">
        <f>'[1]S6 Maquette'!F28</f>
        <v>0</v>
      </c>
      <c r="D28" s="7">
        <v>1</v>
      </c>
      <c r="E28" s="7" t="s">
        <v>278</v>
      </c>
      <c r="F28" s="7"/>
      <c r="G28" s="40" t="s">
        <v>278</v>
      </c>
      <c r="H28" s="40" t="s">
        <v>278</v>
      </c>
      <c r="I28" s="40" t="s">
        <v>278</v>
      </c>
      <c r="J28" s="40"/>
      <c r="K28" s="40" t="s">
        <v>10</v>
      </c>
      <c r="L28" s="40"/>
      <c r="M28" s="40">
        <v>2</v>
      </c>
      <c r="N28" s="40"/>
      <c r="O28" s="40"/>
      <c r="P28" s="40" t="s">
        <v>279</v>
      </c>
      <c r="Q28" s="40"/>
      <c r="R28" s="40"/>
      <c r="S28" s="7" t="s">
        <v>283</v>
      </c>
      <c r="T28" s="45"/>
    </row>
    <row r="29" spans="1:20" ht="30.6" customHeight="1">
      <c r="A29" s="43" t="str">
        <f>'[1]S6 Maquette'!B29</f>
        <v>Philosophie générale 13</v>
      </c>
      <c r="B29" s="43" t="str">
        <f>'[1]S6 Maquette'!C29</f>
        <v>UE</v>
      </c>
      <c r="C29" s="42">
        <f>'[1]S6 Maquette'!F29</f>
        <v>0</v>
      </c>
      <c r="D29" s="7">
        <v>1</v>
      </c>
      <c r="E29" s="7" t="s">
        <v>278</v>
      </c>
      <c r="F29" s="7"/>
      <c r="G29" s="40" t="s">
        <v>278</v>
      </c>
      <c r="H29" s="40" t="s">
        <v>278</v>
      </c>
      <c r="I29" s="40" t="s">
        <v>278</v>
      </c>
      <c r="J29" s="40"/>
      <c r="K29" s="40" t="s">
        <v>10</v>
      </c>
      <c r="L29" s="40"/>
      <c r="M29" s="40">
        <v>2</v>
      </c>
      <c r="N29" s="40"/>
      <c r="O29" s="40"/>
      <c r="P29" s="40" t="s">
        <v>279</v>
      </c>
      <c r="Q29" s="40"/>
      <c r="R29" s="40"/>
      <c r="S29" s="7" t="s">
        <v>283</v>
      </c>
      <c r="T29" s="45"/>
    </row>
    <row r="30" spans="1:20" ht="30.6" customHeight="1">
      <c r="A30" s="43" t="str">
        <f>'[1]S6 Maquette'!B30</f>
        <v>Philosophie générale et méthodologie</v>
      </c>
      <c r="B30" s="43" t="str">
        <f>'[1]S6 Maquette'!C30</f>
        <v>UE</v>
      </c>
      <c r="C30" s="42">
        <f>'[1]S6 Maquette'!F30</f>
        <v>0</v>
      </c>
      <c r="D30" s="7">
        <v>1</v>
      </c>
      <c r="E30" s="7" t="s">
        <v>278</v>
      </c>
      <c r="F30" s="7"/>
      <c r="G30" s="40" t="s">
        <v>278</v>
      </c>
      <c r="H30" s="40" t="s">
        <v>278</v>
      </c>
      <c r="I30" s="40" t="s">
        <v>278</v>
      </c>
      <c r="J30" s="40"/>
      <c r="K30" s="40" t="s">
        <v>10</v>
      </c>
      <c r="L30" s="40"/>
      <c r="M30" s="40">
        <v>2</v>
      </c>
      <c r="N30" s="40"/>
      <c r="O30" s="40"/>
      <c r="P30" s="40" t="s">
        <v>279</v>
      </c>
      <c r="Q30" s="40"/>
      <c r="R30" s="40"/>
      <c r="S30" s="7" t="s">
        <v>283</v>
      </c>
      <c r="T30" s="45"/>
    </row>
    <row r="31" spans="1:20" ht="30.6" customHeight="1">
      <c r="A31" s="43">
        <f>'[1]S6 Maquette'!B31</f>
        <v>0</v>
      </c>
      <c r="B31" s="43">
        <f>'[1]S6 Maquette'!C31</f>
        <v>0</v>
      </c>
      <c r="C31" s="42">
        <f>'[1]S6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>
        <f>'[1]S6 Maquette'!B32</f>
        <v>0</v>
      </c>
      <c r="B32" s="43">
        <f>'[1]S6 Maquette'!C32</f>
        <v>0</v>
      </c>
      <c r="C32" s="42">
        <f>'[1]S6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>
        <f>'[1]S6 Maquette'!B33</f>
        <v>0</v>
      </c>
      <c r="B33" s="43">
        <f>'[1]S6 Maquette'!C33</f>
        <v>0</v>
      </c>
      <c r="C33" s="42">
        <f>'[1]S6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>
      <c r="A34" s="43">
        <f>'[1]S6 Maquette'!B34</f>
        <v>0</v>
      </c>
      <c r="B34" s="43">
        <f>'[1]S6 Maquette'!C34</f>
        <v>0</v>
      </c>
      <c r="C34" s="42">
        <f>'[1]S6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>
        <f>'[1]S6 Maquette'!B35</f>
        <v>0</v>
      </c>
      <c r="B35" s="43">
        <f>'[1]S6 Maquette'!C35</f>
        <v>0</v>
      </c>
      <c r="C35" s="42">
        <f>'[1]S6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>
        <f>'[1]S6 Maquette'!B36</f>
        <v>0</v>
      </c>
      <c r="B36" s="43">
        <f>'[1]S6 Maquette'!C36</f>
        <v>0</v>
      </c>
      <c r="C36" s="42">
        <f>'[1]S6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>
        <f>'[1]S6 Maquette'!B37</f>
        <v>0</v>
      </c>
      <c r="B37" s="43">
        <f>'[1]S6 Maquette'!C37</f>
        <v>0</v>
      </c>
      <c r="C37" s="42">
        <f>'[1]S6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>
        <f>'[1]S6 Maquette'!B38</f>
        <v>0</v>
      </c>
      <c r="B38" s="43">
        <f>'[1]S6 Maquette'!C38</f>
        <v>0</v>
      </c>
      <c r="C38" s="42">
        <f>'[1]S6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'[1]S6 Maquette'!B39</f>
        <v>0</v>
      </c>
      <c r="B39" s="43">
        <f>'[1]S6 Maquette'!C39</f>
        <v>0</v>
      </c>
      <c r="C39" s="42">
        <f>'[1]S6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'[1]S6 Maquette'!B40</f>
        <v>0</v>
      </c>
      <c r="B40" s="43">
        <f>'[1]S6 Maquette'!C40</f>
        <v>0</v>
      </c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'[1]S6 Maquette'!B41</f>
        <v>0</v>
      </c>
      <c r="B41" s="43">
        <f>'[1]S6 Maquette'!C41</f>
        <v>0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'[1]S6 Maquette'!B42</f>
        <v>0</v>
      </c>
      <c r="B42" s="43">
        <f>'[1]S6 Maquette'!C42</f>
        <v>0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'[1]S6 Maquette'!B43</f>
        <v>0</v>
      </c>
      <c r="B43" s="43">
        <f>'[1]S6 Maquette'!C43</f>
        <v>0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'[1]S6 Maquette'!B44</f>
        <v>0</v>
      </c>
      <c r="B44" s="43">
        <f>'[1]S6 Maquette'!C44</f>
        <v>0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'[1]S6 Maquette'!B45</f>
        <v>0</v>
      </c>
      <c r="B45" s="43">
        <f>'[1]S6 Maquette'!C45</f>
        <v>0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'[1]S6 Maquette'!B46</f>
        <v>0</v>
      </c>
      <c r="B46" s="43">
        <f>'[1]S6 Maquette'!C46</f>
        <v>0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'[1]S6 Maquette'!B47</f>
        <v>0</v>
      </c>
      <c r="B47" s="43">
        <f>'[1]S6 Maquette'!C47</f>
        <v>0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'[1]S6 Maquette'!B48</f>
        <v>0</v>
      </c>
      <c r="B48" s="43">
        <f>'[1]S6 Maquette'!C48</f>
        <v>0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'[1]S6 Maquette'!B49</f>
        <v>0</v>
      </c>
      <c r="B49" s="43">
        <f>'[1]S6 Maquette'!C49</f>
        <v>0</v>
      </c>
      <c r="C49" s="42">
        <f>'[1]S6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'[1]S6 Maquette'!B50</f>
        <v>0</v>
      </c>
      <c r="B50" s="43">
        <f>'[1]S6 Maquette'!C50</f>
        <v>0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'[1]S6 Maquette'!B51</f>
        <v>0</v>
      </c>
      <c r="B51" s="43">
        <f>'[1]S6 Maquette'!C51</f>
        <v>0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'[1]S6 Maquette'!B52</f>
        <v>0</v>
      </c>
      <c r="B52" s="43">
        <f>'[1]S6 Maquette'!C52</f>
        <v>0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'[1]S6 Maquette'!B53</f>
        <v>0</v>
      </c>
      <c r="B53" s="43">
        <f>'[1]S6 Maquette'!C53</f>
        <v>0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'[1]S6 Maquette'!B54</f>
        <v>0</v>
      </c>
      <c r="B54" s="43">
        <f>'[1]S6 Maquette'!C54</f>
        <v>0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'[1]S6 Maquette'!B55</f>
        <v>0</v>
      </c>
      <c r="B55" s="43">
        <f>'[1]S6 Maquette'!C55</f>
        <v>0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'[1]S6 Maquette'!B56</f>
        <v>0</v>
      </c>
      <c r="B56" s="43">
        <f>'[1]S6 Maquette'!C56</f>
        <v>0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'[1]S6 Maquette'!B57</f>
        <v>0</v>
      </c>
      <c r="B57" s="43">
        <f>'[1]S6 Maquette'!C57</f>
        <v>0</v>
      </c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'[1]S6 Maquette'!B58</f>
        <v>0</v>
      </c>
      <c r="B58" s="43">
        <f>'[1]S6 Maquette'!C58</f>
        <v>0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'[1]S6 Maquette'!B59</f>
        <v>0</v>
      </c>
      <c r="B59" s="43">
        <f>'[1]S6 Maquette'!C59</f>
        <v>0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'[1]S6 Maquette'!B60</f>
        <v>0</v>
      </c>
      <c r="B60" s="43">
        <f>'[1]S6 Maquette'!C60</f>
        <v>0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'[1]S6 Maquette'!B61</f>
        <v>0</v>
      </c>
      <c r="B61" s="43">
        <f>'[1]S6 Maquette'!C61</f>
        <v>0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'[1]S6 Maquette'!B62</f>
        <v>0</v>
      </c>
      <c r="B62" s="43">
        <f>'[1]S6 Maquette'!C62</f>
        <v>0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'[1]S6 Maquette'!B63</f>
        <v>0</v>
      </c>
      <c r="B63" s="43">
        <f>'[1]S6 Maquette'!C63</f>
        <v>0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'[1]S6 Maquette'!B64</f>
        <v>0</v>
      </c>
      <c r="B64" s="43">
        <f>'[1]S6 Maquette'!C64</f>
        <v>0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'[1]S6 Maquette'!B65</f>
        <v>0</v>
      </c>
      <c r="B65" s="43">
        <f>'[1]S6 Maquette'!C65</f>
        <v>0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'[1]S6 Maquette'!B66</f>
        <v>0</v>
      </c>
      <c r="B66" s="43">
        <f>'[1]S6 Maquette'!C66</f>
        <v>0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'[1]S6 Maquette'!B67</f>
        <v>0</v>
      </c>
      <c r="B67" s="43">
        <f>'[1]S6 Maquette'!C67</f>
        <v>0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'[1]S6 Maquette'!B68</f>
        <v>0</v>
      </c>
      <c r="B68" s="43">
        <f>'[1]S6 Maquette'!C68</f>
        <v>0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'[1]S6 Maquette'!B69</f>
        <v>0</v>
      </c>
      <c r="B69" s="43">
        <f>'[1]S6 Maquette'!C69</f>
        <v>0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'[1]S6 Maquette'!B70</f>
        <v>0</v>
      </c>
      <c r="B70" s="43">
        <f>'[1]S6 Maquette'!C70</f>
        <v>0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'[1]S6 Maquette'!B71</f>
        <v>0</v>
      </c>
      <c r="B71" s="43">
        <f>'[1]S6 Maquette'!C71</f>
        <v>0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'[1]S6 Maquette'!B72</f>
        <v>0</v>
      </c>
      <c r="B72" s="43">
        <f>'[1]S6 Maquette'!C72</f>
        <v>0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4" priority="14">
      <formula>$C1="Parcours Pédagogique"</formula>
    </cfRule>
    <cfRule type="expression" dxfId="23" priority="15">
      <formula>$C1="BLOC"</formula>
    </cfRule>
    <cfRule type="expression" dxfId="22" priority="16">
      <formula>$C1="OPTION"</formula>
    </cfRule>
  </conditionalFormatting>
  <conditionalFormatting sqref="A16:S26 A27:R30 A31:S298 T16">
    <cfRule type="expression" dxfId="21" priority="19">
      <formula>$C16="Modification MCC"</formula>
    </cfRule>
  </conditionalFormatting>
  <conditionalFormatting sqref="A18:S26 A27:R30 A31:S300 T18">
    <cfRule type="expression" dxfId="20" priority="23">
      <formula>$C18="Modification"</formula>
    </cfRule>
  </conditionalFormatting>
  <conditionalFormatting sqref="B1:S9 B10:E10 J10:S11 B11:D11 B12:M12 P12 B13:L13 B14:N14 P14:S17 B15:M17 B301:S999">
    <cfRule type="expression" dxfId="19" priority="21">
      <formula>$D1="Création"</formula>
    </cfRule>
    <cfRule type="expression" dxfId="18" priority="22">
      <formula>$D1="Fermeture"</formula>
    </cfRule>
  </conditionalFormatting>
  <conditionalFormatting sqref="C1:S999">
    <cfRule type="expression" dxfId="17" priority="1">
      <formula>$B1="Option"</formula>
    </cfRule>
  </conditionalFormatting>
  <conditionalFormatting sqref="J1:J999">
    <cfRule type="expression" dxfId="16" priority="12">
      <formula>$I1="NON"</formula>
    </cfRule>
  </conditionalFormatting>
  <conditionalFormatting sqref="L1:L999">
    <cfRule type="expression" dxfId="15" priority="7">
      <formula>$K1="CCI (CC Intégral)"</formula>
    </cfRule>
    <cfRule type="expression" dxfId="14" priority="8">
      <formula>$K1="CT (Contrôle terminal)"</formula>
    </cfRule>
  </conditionalFormatting>
  <conditionalFormatting sqref="L18:L300 M18">
    <cfRule type="expression" dxfId="13" priority="17">
      <formula>$K1="CT (Contrôle terminal)"</formula>
    </cfRule>
  </conditionalFormatting>
  <conditionalFormatting sqref="L18:L300">
    <cfRule type="expression" dxfId="12" priority="18">
      <formula>$K1="CCI (CC Intégral)"</formula>
    </cfRule>
  </conditionalFormatting>
  <conditionalFormatting sqref="M1:M999">
    <cfRule type="expression" dxfId="11" priority="13">
      <formula>$K1="CT (Contrôle terminal)"</formula>
    </cfRule>
  </conditionalFormatting>
  <conditionalFormatting sqref="N1:O999">
    <cfRule type="expression" dxfId="10" priority="11">
      <formula>$K1="CCI (CC Intégral)"</formula>
    </cfRule>
  </conditionalFormatting>
  <conditionalFormatting sqref="P14:S17 B15:M17 B1:S9 J10:S11 B12:M12 B14:N14 B301:S999 B13:L13 B10:E10 B11:D11 P12">
    <cfRule type="expression" dxfId="9" priority="20">
      <formula>$D1="Modification"</formula>
    </cfRule>
  </conditionalFormatting>
  <conditionalFormatting sqref="Q1:R999">
    <cfRule type="expression" dxfId="8" priority="9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27:S30">
    <cfRule type="expression" dxfId="6" priority="3">
      <formula>$C27="Modification MCC"</formula>
    </cfRule>
    <cfRule type="expression" dxfId="5" priority="4">
      <formula>$C27="Modification"</formula>
    </cfRule>
    <cfRule type="expression" dxfId="4" priority="5">
      <formula>$C27="Création"</formula>
    </cfRule>
    <cfRule type="expression" dxfId="3" priority="6">
      <formula>$C27="Fermeture"</formula>
    </cfRule>
  </conditionalFormatting>
  <conditionalFormatting sqref="T18 A18:S26 A27:R30 A31:S300">
    <cfRule type="expression" dxfId="2" priority="24">
      <formula>$C18="Création"</formula>
    </cfRule>
    <cfRule type="expression" dxfId="1" priority="25">
      <formula>$C18="Fermeture"</formula>
    </cfRule>
  </conditionalFormatting>
  <conditionalFormatting sqref="T18">
    <cfRule type="expression" dxfId="0" priority="10">
      <formula>$P18="CT (Contrôle terminal)"</formula>
    </cfRule>
  </conditionalFormatting>
  <dataValidations count="6">
    <dataValidation type="list" allowBlank="1" showInputMessage="1" showErrorMessage="1" sqref="G23:G300 G19 H19:I300 E19:F300" xr:uid="{3408E7D0-669C-4ECB-908C-5C117BC86D8A}">
      <formula1>"OUI, NON"</formula1>
    </dataValidation>
    <dataValidation type="list" allowBlank="1" showInputMessage="1" showErrorMessage="1" sqref="P19:P300" xr:uid="{D6FA2A67-34C9-4DFB-A533-D7FF2B415E24}">
      <formula1>"CT (Contrôle terminal), Autres"</formula1>
    </dataValidation>
    <dataValidation type="list" allowBlank="1" showInputMessage="1" showErrorMessage="1" sqref="D1:D6" xr:uid="{EEDFAA9A-0AB7-458E-81EB-454F65611681}">
      <formula1>"Obligatoire, Facultatif, Complémentaire"</formula1>
    </dataValidation>
    <dataValidation type="list" allowBlank="1" showInputMessage="1" showErrorMessage="1" sqref="C19:C300" xr:uid="{6ACD1650-8B61-4EDE-9DCF-E93106060F50}">
      <formula1>"Modification MCC"</formula1>
    </dataValidation>
    <dataValidation type="list" allowBlank="1" showInputMessage="1" showErrorMessage="1" sqref="K19:K300" xr:uid="{38543DED-4D59-4BA3-AF27-6474B7B6CEBC}">
      <formula1>List_Controle2</formula1>
    </dataValidation>
    <dataValidation type="list" allowBlank="1" showInputMessage="1" showErrorMessage="1" sqref="Q19:Q300 N19:N300" xr:uid="{C3CA5684-3197-4C2F-8665-F8D824A7FC19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/>
        <AccountId xsi:nil="true"/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5082BE-E33B-4327-8AB5-9482C32A8C36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/>
  <dcterms:created xsi:type="dcterms:W3CDTF">2022-09-27T13:03:25Z</dcterms:created>
  <dcterms:modified xsi:type="dcterms:W3CDTF">2025-09-22T11:29:51Z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  <property fmtid="{D5CDD505-2E9C-101B-9397-08002B2CF9AE}" pid="4" name="Order">
    <vt:r8>894800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