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.sharepoint.com/sites/GUEURCREATES2021/Documents partages/EUR CREATES BUREAU/Documents COSP 2025-26/MCC portail/"/>
    </mc:Choice>
  </mc:AlternateContent>
  <xr:revisionPtr revIDLastSave="0" documentId="8_{C88E4AB6-A5B8-4434-98D6-5CBAD63F8B49}" xr6:coauthVersionLast="47" xr6:coauthVersionMax="47" xr10:uidLastSave="{00000000-0000-0000-0000-000000000000}"/>
  <bookViews>
    <workbookView xWindow="-110" yWindow="-110" windowWidth="19420" windowHeight="11500" activeTab="8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externalReferences>
    <externalReference r:id="rId10"/>
  </externalReference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2" i="21" l="1"/>
  <c r="B302" i="21"/>
  <c r="A302" i="21"/>
  <c r="C301" i="21"/>
  <c r="B301" i="21"/>
  <c r="A301" i="21"/>
  <c r="C300" i="2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B37" i="21"/>
  <c r="A37" i="21"/>
  <c r="C36" i="21"/>
  <c r="B36" i="21"/>
  <c r="A36" i="21"/>
  <c r="C35" i="21"/>
  <c r="B35" i="21"/>
  <c r="A35" i="21"/>
  <c r="C34" i="21"/>
  <c r="B34" i="21"/>
  <c r="A34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2" i="20"/>
  <c r="B302" i="20"/>
  <c r="A302" i="20"/>
  <c r="C301" i="20"/>
  <c r="B301" i="20"/>
  <c r="A301" i="20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B38" i="20"/>
  <c r="A38" i="20"/>
  <c r="B37" i="20"/>
  <c r="A37" i="20"/>
  <c r="C36" i="20"/>
  <c r="B36" i="20"/>
  <c r="A36" i="20"/>
  <c r="C35" i="20"/>
  <c r="B35" i="20"/>
  <c r="A35" i="20"/>
  <c r="C34" i="20"/>
  <c r="B34" i="20"/>
  <c r="A34" i="20"/>
  <c r="B33" i="20"/>
  <c r="A33" i="20"/>
  <c r="C32" i="20"/>
  <c r="B32" i="20"/>
  <c r="A32" i="20"/>
  <c r="C31" i="20"/>
  <c r="B31" i="20"/>
  <c r="A31" i="20"/>
  <c r="C30" i="20"/>
  <c r="B30" i="20"/>
  <c r="A30" i="20"/>
  <c r="B29" i="20"/>
  <c r="A29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A28" i="18" l="1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C43" i="19" l="1"/>
  <c r="C42" i="19"/>
  <c r="C41" i="19"/>
  <c r="C40" i="19"/>
  <c r="C39" i="19"/>
  <c r="C36" i="19"/>
  <c r="C35" i="19"/>
  <c r="C34" i="19"/>
  <c r="C32" i="19"/>
  <c r="C31" i="19"/>
  <c r="C30" i="19"/>
  <c r="C27" i="19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C44" i="19"/>
  <c r="C19" i="18"/>
  <c r="B19" i="18"/>
  <c r="A19" i="18"/>
  <c r="K18" i="17"/>
  <c r="H18" i="17"/>
  <c r="C302" i="18"/>
  <c r="B302" i="18"/>
  <c r="A302" i="18"/>
  <c r="C301" i="18"/>
  <c r="B301" i="18"/>
  <c r="A301" i="18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C46" i="18"/>
  <c r="C45" i="18"/>
  <c r="C44" i="18"/>
  <c r="C43" i="18"/>
  <c r="C42" i="18"/>
  <c r="C41" i="18"/>
  <c r="C40" i="18"/>
  <c r="C39" i="18"/>
  <c r="C38" i="18"/>
  <c r="C36" i="18"/>
  <c r="C35" i="18"/>
  <c r="C34" i="18"/>
  <c r="C32" i="18"/>
  <c r="C31" i="18"/>
  <c r="C30" i="18"/>
  <c r="C29" i="18"/>
  <c r="C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2" i="19"/>
  <c r="B302" i="19"/>
  <c r="A302" i="19"/>
  <c r="C301" i="19"/>
  <c r="B301" i="19"/>
  <c r="A301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B44" i="19"/>
  <c r="A44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D20" i="17" s="1"/>
  <c r="H15" i="12" s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B18" i="17"/>
  <c r="C18" i="17"/>
  <c r="A5" i="17"/>
  <c r="A18" i="17"/>
  <c r="D5" i="17"/>
  <c r="D7" i="17"/>
  <c r="H13" i="12"/>
  <c r="E18" i="17"/>
  <c r="E10" i="12"/>
  <c r="E7" i="12"/>
  <c r="B7" i="12"/>
  <c r="B7" i="3"/>
  <c r="E10" i="3"/>
  <c r="E7" i="3"/>
  <c r="A20" i="17"/>
  <c r="H15" i="3"/>
  <c r="D18" i="17"/>
  <c r="A7" i="17"/>
  <c r="A10" i="17"/>
  <c r="A13" i="2"/>
  <c r="H13" i="3"/>
  <c r="A22" i="17"/>
  <c r="C13" i="2"/>
  <c r="H7" i="12"/>
  <c r="H7" i="3"/>
</calcChain>
</file>

<file path=xl/sharedStrings.xml><?xml version="1.0" encoding="utf-8"?>
<sst xmlns="http://schemas.openxmlformats.org/spreadsheetml/2006/main" count="1191" uniqueCount="313">
  <si>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</si>
  <si>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</si>
  <si>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</si>
  <si>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</si>
  <si>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</si>
  <si>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</si>
  <si>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</si>
  <si>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</si>
  <si>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</si>
  <si>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</si>
  <si>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</si>
  <si>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</si>
  <si>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</si>
  <si>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</si>
  <si>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</si>
  <si>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</si>
  <si>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</si>
  <si>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</si>
  <si>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</si>
  <si>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</si>
  <si>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</si>
  <si>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</si>
  <si>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</si>
  <si>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</si>
  <si>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</si>
  <si>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</si>
  <si>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</si>
  <si>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</si>
  <si>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</si>
  <si>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</si>
  <si>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</si>
  <si>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</si>
  <si>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</si>
  <si>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</si>
  <si>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</si>
  <si>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</si>
  <si>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</si>
  <si>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</si>
  <si>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</si>
  <si>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</si>
  <si>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</si>
  <si>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</si>
  <si>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</si>
  <si>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</si>
  <si>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</si>
  <si>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</si>
  <si>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</si>
  <si>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</si>
  <si>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</si>
  <si>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</si>
  <si>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</si>
  <si>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</si>
  <si>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</si>
  <si>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</si>
  <si>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</si>
  <si>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</si>
  <si>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</si>
  <si>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</si>
  <si>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</si>
  <si>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</si>
  <si>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</si>
  <si>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</si>
  <si>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</si>
  <si>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</si>
  <si>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</si>
  <si>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</si>
  <si>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</si>
  <si>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</si>
  <si>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</si>
  <si>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</si>
  <si>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</si>
  <si>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</si>
  <si>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</si>
  <si>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</si>
  <si>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</si>
  <si>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</si>
  <si>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</si>
  <si>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</si>
  <si>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</si>
  <si>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</si>
  <si>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</si>
  <si>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</si>
  <si>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</si>
  <si>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</si>
  <si>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</si>
  <si>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</si>
  <si>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</si>
  <si>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</si>
  <si>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</si>
  <si>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</si>
  <si>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</si>
  <si>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</si>
  <si>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</si>
  <si>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</si>
  <si>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</si>
  <si>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</si>
  <si>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</si>
  <si>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</si>
  <si>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</si>
  <si>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</si>
  <si>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</si>
  <si>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</si>
  <si>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</si>
  <si>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</si>
  <si>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</si>
  <si>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</si>
  <si>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</si>
  <si>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</si>
  <si>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</si>
  <si>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</si>
  <si>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</si>
  <si>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</si>
  <si>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</si>
  <si>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</si>
  <si>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</si>
  <si>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</si>
  <si>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</si>
  <si>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</si>
  <si>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</si>
  <si>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</si>
  <si>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</si>
  <si>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</si>
  <si>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</si>
  <si>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</si>
  <si>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</si>
  <si>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</si>
  <si>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</si>
  <si>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</si>
  <si>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</si>
  <si>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</si>
  <si>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</si>
  <si>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</si>
  <si>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</si>
  <si>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</si>
  <si>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</si>
  <si>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</si>
  <si>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</si>
  <si>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</si>
  <si>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</si>
  <si>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</si>
  <si>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</si>
  <si>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</si>
  <si>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</si>
  <si>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</si>
  <si>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</si>
  <si>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</si>
  <si>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</si>
  <si>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</si>
  <si>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</si>
  <si>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</si>
  <si>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</si>
  <si>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</si>
  <si>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</si>
  <si>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</si>
  <si>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</si>
  <si>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</si>
  <si>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</si>
  <si>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</si>
  <si>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</si>
  <si>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</si>
  <si>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</si>
  <si>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</si>
  <si>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</si>
  <si>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</si>
  <si>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</si>
  <si>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</si>
  <si>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</si>
  <si>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</si>
  <si>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</si>
  <si>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</si>
  <si>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</si>
  <si>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</si>
  <si>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</si>
  <si>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</si>
  <si>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</si>
  <si>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</si>
  <si>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</si>
  <si>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</si>
  <si>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</si>
  <si>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</si>
  <si>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</si>
  <si>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</si>
  <si>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</si>
  <si>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</si>
  <si>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</si>
  <si>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</si>
  <si>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</si>
  <si>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</si>
  <si>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</si>
  <si>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</si>
  <si>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</si>
  <si>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</si>
  <si>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</si>
  <si>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</si>
  <si>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</si>
  <si>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</si>
  <si>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</si>
  <si>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</si>
  <si>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</si>
  <si>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</si>
  <si>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</si>
  <si>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</si>
  <si>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</si>
  <si>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</si>
  <si>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</si>
  <si>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</si>
  <si>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</si>
  <si>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</si>
  <si>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</si>
  <si>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</si>
  <si>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</si>
  <si>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</si>
  <si>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</si>
  <si>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</si>
  <si>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</si>
  <si>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</si>
  <si>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</si>
  <si>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</si>
  <si>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</si>
  <si>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</si>
  <si>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</si>
  <si>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</si>
  <si>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</si>
  <si>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</si>
  <si>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</si>
  <si>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</si>
  <si>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</si>
  <si>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</si>
  <si>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</si>
  <si>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</si>
  <si>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</si>
  <si>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</si>
  <si>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</si>
  <si>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</si>
  <si>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</si>
  <si>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</si>
  <si>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</si>
  <si>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</si>
  <si>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</si>
  <si>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</si>
  <si>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</si>
  <si>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</si>
  <si>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</si>
  <si>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</si>
  <si>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</si>
  <si>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</si>
  <si>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</si>
  <si>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</si>
  <si>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</si>
  <si>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</si>
  <si>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</si>
  <si>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</si>
  <si>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</si>
  <si>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</si>
  <si>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</si>
  <si>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</si>
  <si>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</si>
  <si>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</si>
  <si>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</si>
  <si>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</si>
  <si>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</si>
  <si>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</si>
  <si>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</si>
  <si>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</si>
  <si>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</si>
  <si>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</si>
  <si>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</si>
  <si>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</si>
  <si>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</si>
  <si>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</si>
  <si>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</si>
  <si>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UE1 Langue - Espagnol</t>
  </si>
  <si>
    <t>Traduction - Espagnol</t>
  </si>
  <si>
    <t>Langue et linguistique - Espagnol</t>
  </si>
  <si>
    <t>Littérature A - Espagnol</t>
  </si>
  <si>
    <t>Littérature B - Espagnol</t>
  </si>
  <si>
    <t>Civilisation A - Espagnol</t>
  </si>
  <si>
    <t>Civilisation B- Espagnol</t>
  </si>
  <si>
    <t>Civilisation B - Espagnol</t>
  </si>
  <si>
    <t>Espagnol 2D</t>
  </si>
  <si>
    <t>UE3 Civilisation et arts - Espagnol</t>
  </si>
  <si>
    <t>UE2 Littérature et image - Espagnol</t>
  </si>
  <si>
    <t>UE3 Civilisation  et arts - Espagnol</t>
  </si>
  <si>
    <t>Image - espagnol</t>
  </si>
  <si>
    <t>Arts - espagnol</t>
  </si>
  <si>
    <t>Faits  de langue et grammaire - espagnol</t>
  </si>
  <si>
    <t>Faits de langue et grammaire - espagnol</t>
  </si>
  <si>
    <t>Méthodologie de l'écrit - espagnol</t>
  </si>
  <si>
    <t>Analyse de documents audiovisuels - espagnol</t>
  </si>
  <si>
    <t>Préparation à l'oral - espagnol</t>
  </si>
  <si>
    <t>UE Préparation concours 2D niveau 2 LLCER Espagnol</t>
  </si>
  <si>
    <t>Oral 2 : Le metier de professeur</t>
  </si>
  <si>
    <t>Oral 2 : le metier de professeur 2D - Carlone</t>
  </si>
  <si>
    <t>INSPE</t>
  </si>
  <si>
    <t>UE Préparation concours 2D niveau 3 LLCER Espagnol</t>
  </si>
  <si>
    <t>Redoublement en L3 si toutes les UE ne sont pas validées à l'issue du recalcul de  la seconde chance fin semestre 6.</t>
  </si>
  <si>
    <r>
      <t xml:space="preserve">Obtention par une moyenne de 10/20.
Les ECUE se compensent entre eux dans chaque UE. </t>
    </r>
    <r>
      <rPr>
        <b/>
        <sz val="11"/>
        <color rgb="FFFF0000"/>
        <rFont val="Calibri (Corps)"/>
      </rPr>
      <t>Une note inférieure à 6 aux ECUE ( CT non incluses) invalide semestre et année.</t>
    </r>
    <r>
      <rPr>
        <sz val="11"/>
        <color theme="1"/>
        <rFont val="Calibri"/>
        <family val="2"/>
        <scheme val="minor"/>
      </rPr>
      <t xml:space="preserve">
Les TP (signalés dans l’UE 1 aux S5 et S6) sont coefficient 0,5. 
Seconde chance : multiplier par deux la meilleure des notes à l'ECUE.
</t>
    </r>
  </si>
  <si>
    <r>
      <t xml:space="preserve">Toutes les UE se compensent entre elles au semestre 1 puis au semestre 2. </t>
    </r>
    <r>
      <rPr>
        <b/>
        <sz val="11"/>
        <color rgb="FFFF0000"/>
        <rFont val="Calibri (Corps)"/>
      </rPr>
      <t>Une note inférieure à 6 aux ECUE ( CT non incluses) invalide semestre et année.</t>
    </r>
  </si>
  <si>
    <r>
      <t xml:space="preserve">Attention pour le calcul de la seconde chance dans l’UE1 pour tous les semestres : garder les TP à coef 0,5 au sein des ECUE (signalés dans l’onglet des semestres 5 et 6) </t>
    </r>
    <r>
      <rPr>
        <b/>
        <sz val="11"/>
        <color rgb="FFFF0000"/>
        <rFont val="Calibri (Corps)"/>
      </rPr>
      <t>Une note inférieure à 6 aux ECUE ( CT non incluses) invalide semestre et année.</t>
    </r>
  </si>
  <si>
    <r>
      <t xml:space="preserve">Seuil à 6/20  (pas de compensation si la moyenne de l'ECUE est inférieure à 06/20; compensation à partir de 06 inclus) pour toutes les UE disciplinaires (= hors Compétences Transversales) y compris seconde chance.
Compensation annuelle. </t>
    </r>
    <r>
      <rPr>
        <b/>
        <sz val="11"/>
        <color rgb="FFFF0000"/>
        <rFont val="Calibri (Corps)"/>
      </rPr>
      <t>Une note inférieure à 6 aux ECUE ( CT non incluses) invalide semestre et année.</t>
    </r>
    <r>
      <rPr>
        <sz val="11"/>
        <color theme="1"/>
        <rFont val="Calibri"/>
        <family val="2"/>
        <scheme val="minor"/>
      </rPr>
      <t xml:space="preserve">
</t>
    </r>
  </si>
  <si>
    <t>OUI</t>
  </si>
  <si>
    <t>Autres</t>
  </si>
  <si>
    <t>2 écrits d'1h</t>
  </si>
  <si>
    <t>Modification MCC</t>
  </si>
  <si>
    <t>2 écrits d'1h30 et 1 oral</t>
  </si>
  <si>
    <t>Nouveau calcul - Multiplier par 2 la meilleure des notesdes TD et CM, mais garder les notes de TP sans les multiplier</t>
  </si>
  <si>
    <t>3h</t>
  </si>
  <si>
    <t>2 notes</t>
  </si>
  <si>
    <t>Note INSPE</t>
  </si>
  <si>
    <t>Multiplier par 2 la meilleure des notes</t>
  </si>
  <si>
    <t>2 x 1h Écrit</t>
  </si>
  <si>
    <t>2 Écrit x 1,5h + 1 Oral</t>
  </si>
  <si>
    <t>2 Écrit x 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</si>
</sst>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Helvetica Neue"/>
      <family val="2"/>
    </font>
    <font>
      <b/>
      <sz val="11"/>
      <color rgb="FFFF0000"/>
      <name val="Calibri (Corps)"/>
    </font>
    <font>
      <strike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8" fillId="10" borderId="1" xfId="0" applyFont="1" applyFill="1" applyBorder="1" applyProtection="1">
      <protection locked="0"/>
    </xf>
    <xf numFmtId="0" fontId="9" fillId="10" borderId="0" xfId="0" applyFont="1" applyFill="1" applyProtection="1">
      <protection locked="0"/>
    </xf>
    <xf numFmtId="0" fontId="1" fillId="10" borderId="0" xfId="0" applyFont="1" applyFill="1" applyProtection="1">
      <protection locked="0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0" fontId="1" fillId="10" borderId="1" xfId="0" applyFont="1" applyFill="1" applyBorder="1" applyAlignment="1" applyProtection="1">
      <alignment horizontal="left" vertical="center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1" fillId="11" borderId="1" xfId="0" applyFont="1" applyFill="1" applyBorder="1" applyProtection="1"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1" fillId="0" borderId="1" xfId="0" applyFont="1" applyBorder="1" applyProtection="1"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8" fillId="10" borderId="1" xfId="0" applyFont="1" applyFill="1" applyBorder="1" applyAlignment="1" applyProtection="1">
      <alignment vertical="center"/>
      <protection locked="0"/>
    </xf>
    <xf numFmtId="0" fontId="8" fillId="10" borderId="1" xfId="0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 applyProtection="1">
      <alignment vertical="center" wrapText="1"/>
      <protection locked="0"/>
    </xf>
    <xf numFmtId="0" fontId="8" fillId="1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318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80AB5E9-DFC6-274B-936B-E43DC0C3A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9705" y="71045"/>
          <a:ext cx="84333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BAC13C3-C62A-BF41-B386-F24F57946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9705" y="71045"/>
          <a:ext cx="84333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bienlecourt\Downloads\Modif%20MCC%20creates-llac\modifications%20MCC\Espagnol%20L3%202D_Template%20Maquette%20Licence%20Universite&#769;%20Co&#770;te%20d'Azur%20CT%20CARLONE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5 Maquett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53125" defaultRowHeight="14.5"/>
  <cols>
    <col min="1" max="1" width="66.81640625" customWidth="1"/>
    <col min="2" max="2" width="45" customWidth="1"/>
    <col min="3" max="3" width="60.6328125" bestFit="1" customWidth="1"/>
    <col min="4" max="4" width="85.453125" bestFit="1" customWidth="1"/>
    <col min="5" max="5" width="82.81640625" bestFit="1" customWidth="1"/>
    <col min="6" max="8" width="36" customWidth="1"/>
    <col min="10" max="10" width="78.36328125" bestFit="1" customWidth="1"/>
    <col min="11" max="11" width="16.81640625" bestFit="1" customWidth="1"/>
    <col min="12" max="12" width="21.632812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>
      <c r="A27" s="4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>
      <c r="A62" s="41" t="s">
        <v>161</v>
      </c>
    </row>
    <row r="63" spans="1:12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/>
  <sheetData>
    <row r="1" spans="1:16">
      <c r="A1" s="88" t="s">
        <v>183</v>
      </c>
      <c r="B1" s="88"/>
      <c r="C1" s="88"/>
      <c r="D1" s="88"/>
      <c r="E1" s="88"/>
      <c r="F1" s="88"/>
      <c r="O1" s="82" t="s">
        <v>184</v>
      </c>
      <c r="P1" s="82"/>
    </row>
    <row r="2" spans="1:16">
      <c r="A2" s="88"/>
      <c r="B2" s="88"/>
      <c r="C2" s="88"/>
      <c r="D2" s="88"/>
      <c r="E2" s="88"/>
      <c r="F2" s="88"/>
      <c r="O2" s="82"/>
      <c r="P2" s="82"/>
    </row>
    <row r="3" spans="1:16">
      <c r="A3" s="82" t="s">
        <v>185</v>
      </c>
      <c r="B3" s="82"/>
      <c r="C3" s="82"/>
      <c r="D3" s="82" t="s">
        <v>186</v>
      </c>
      <c r="E3" s="82"/>
      <c r="F3" s="82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 t="e">
        <f>SUM(O4:O291)</f>
        <v>#REF!</v>
      </c>
      <c r="B5" s="10">
        <f>SUM('S5 Maquette'!J19:J302)</f>
        <v>148</v>
      </c>
      <c r="C5" s="10">
        <f>SUM('S5 Maquette'!K19:K302)</f>
        <v>24</v>
      </c>
      <c r="D5" s="10">
        <f>SUM(P4:P291)</f>
        <v>117</v>
      </c>
      <c r="E5" s="10">
        <f>SUM('S6 Maquette'!J19:J302)</f>
        <v>164</v>
      </c>
      <c r="F5" s="10">
        <f>SUM('S6 Maquette'!K19:K302)</f>
        <v>12</v>
      </c>
      <c r="O5" s="10">
        <f>'S5 Maquette'!I20*1.5</f>
        <v>0</v>
      </c>
      <c r="P5" s="10">
        <f>'S6 Maquette'!I20*1.5</f>
        <v>0</v>
      </c>
    </row>
    <row r="6" spans="1:16">
      <c r="A6" s="82" t="s">
        <v>189</v>
      </c>
      <c r="B6" s="82"/>
      <c r="C6" s="82"/>
      <c r="D6" s="82" t="s">
        <v>189</v>
      </c>
      <c r="E6" s="82"/>
      <c r="F6" s="82"/>
      <c r="O6" s="10">
        <f>'S5 Maquette'!I21*1.5</f>
        <v>0</v>
      </c>
      <c r="P6" s="10">
        <f>'S6 Maquette'!I21*1.5</f>
        <v>0</v>
      </c>
    </row>
    <row r="7" spans="1:16">
      <c r="A7" s="82" t="e">
        <f>SUM(A5,B5,C5)</f>
        <v>#REF!</v>
      </c>
      <c r="B7" s="82"/>
      <c r="C7" s="82"/>
      <c r="D7" s="82">
        <f>SUM(D5,E5,F5)</f>
        <v>293</v>
      </c>
      <c r="E7" s="82"/>
      <c r="F7" s="82"/>
      <c r="O7" s="10">
        <f>'S5 Maquette'!I22*1.5</f>
        <v>0</v>
      </c>
      <c r="P7" s="10">
        <f>'S6 Maquette'!I22*1.5</f>
        <v>0</v>
      </c>
    </row>
    <row r="8" spans="1:16">
      <c r="A8" s="82" t="s">
        <v>189</v>
      </c>
      <c r="B8" s="82"/>
      <c r="C8" s="82"/>
      <c r="D8" s="82"/>
      <c r="E8" s="82"/>
      <c r="F8" s="82"/>
      <c r="O8" s="10">
        <f>'S5 Maquette'!I23*1.5</f>
        <v>0</v>
      </c>
      <c r="P8" s="10">
        <f>'S6 Maquette'!I23*1.5</f>
        <v>0</v>
      </c>
    </row>
    <row r="9" spans="1:16">
      <c r="A9" s="82"/>
      <c r="B9" s="82"/>
      <c r="C9" s="82"/>
      <c r="D9" s="82"/>
      <c r="E9" s="82"/>
      <c r="F9" s="82"/>
      <c r="O9" s="10">
        <f>'S5 Maquette'!I24*1.5</f>
        <v>0</v>
      </c>
      <c r="P9" s="10">
        <f>'S6 Maquette'!I24*1.5</f>
        <v>0</v>
      </c>
    </row>
    <row r="10" spans="1:16">
      <c r="A10" s="82" t="e">
        <f>SUM(A7,D7)</f>
        <v>#REF!</v>
      </c>
      <c r="B10" s="82"/>
      <c r="C10" s="82"/>
      <c r="D10" s="82"/>
      <c r="E10" s="82"/>
      <c r="F10" s="82"/>
      <c r="O10" s="10">
        <f>'S5 Maquette'!I25*1.5</f>
        <v>0</v>
      </c>
      <c r="P10" s="10">
        <f>'S6 Maquette'!I25*1.5</f>
        <v>0</v>
      </c>
    </row>
    <row r="11" spans="1:16">
      <c r="A11" s="82"/>
      <c r="B11" s="82"/>
      <c r="C11" s="82"/>
      <c r="D11" s="82"/>
      <c r="E11" s="82"/>
      <c r="F11" s="82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 t="e">
        <f>'S5 Maquette'!#REF!*1.5</f>
        <v>#REF!</v>
      </c>
      <c r="P13" s="10">
        <f>'S6 Maquette'!I28*1.5</f>
        <v>0</v>
      </c>
    </row>
    <row r="14" spans="1:16">
      <c r="A14" s="83" t="s">
        <v>190</v>
      </c>
      <c r="B14" s="83"/>
      <c r="C14" s="83"/>
      <c r="D14" s="83"/>
      <c r="E14" s="83"/>
      <c r="F14" s="83"/>
      <c r="H14" s="84" t="s">
        <v>191</v>
      </c>
      <c r="I14" s="84"/>
      <c r="J14" s="84"/>
      <c r="K14" s="84"/>
      <c r="L14" s="84"/>
      <c r="M14" s="84"/>
      <c r="O14" s="10" t="e">
        <f>'S5 Maquette'!#REF!*1.5</f>
        <v>#REF!</v>
      </c>
      <c r="P14" s="10">
        <f>'S6 Maquette'!I29*1.5</f>
        <v>18</v>
      </c>
    </row>
    <row r="15" spans="1:16">
      <c r="A15" s="83"/>
      <c r="B15" s="83"/>
      <c r="C15" s="83"/>
      <c r="D15" s="83"/>
      <c r="E15" s="83"/>
      <c r="F15" s="83"/>
      <c r="H15" s="84"/>
      <c r="I15" s="84"/>
      <c r="J15" s="84"/>
      <c r="K15" s="84"/>
      <c r="L15" s="84"/>
      <c r="M15" s="84"/>
      <c r="O15" s="10" t="e">
        <f>'S5 Maquette'!#REF!*1.5</f>
        <v>#REF!</v>
      </c>
      <c r="P15" s="10">
        <f>'S6 Maquette'!I30*1.5</f>
        <v>0</v>
      </c>
    </row>
    <row r="16" spans="1:16">
      <c r="A16" s="82" t="s">
        <v>185</v>
      </c>
      <c r="B16" s="82"/>
      <c r="C16" s="82"/>
      <c r="D16" s="85" t="s">
        <v>186</v>
      </c>
      <c r="E16" s="86"/>
      <c r="F16" s="87"/>
      <c r="H16" s="82" t="s">
        <v>185</v>
      </c>
      <c r="I16" s="82"/>
      <c r="J16" s="82"/>
      <c r="K16" s="82" t="s">
        <v>186</v>
      </c>
      <c r="L16" s="82"/>
      <c r="M16" s="82"/>
      <c r="O16" s="10" t="e">
        <f>'S5 Maquette'!#REF!*1.5</f>
        <v>#REF!</v>
      </c>
      <c r="P16" s="10">
        <f>'S6 Maquette'!I31*1.5</f>
        <v>18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 t="e">
        <f>'S5 Maquette'!#REF!*1.5</f>
        <v>#REF!</v>
      </c>
      <c r="P17" s="10">
        <f>'S6 Maquette'!I32*1.5</f>
        <v>18</v>
      </c>
    </row>
    <row r="18" spans="1:16">
      <c r="A18" s="10" t="e">
        <f t="shared" ref="A18:F18" si="0">A5-H18</f>
        <v>#REF!</v>
      </c>
      <c r="B18" s="10">
        <f t="shared" si="0"/>
        <v>148</v>
      </c>
      <c r="C18" s="10">
        <f t="shared" si="0"/>
        <v>24</v>
      </c>
      <c r="D18" s="10">
        <f t="shared" si="0"/>
        <v>117</v>
      </c>
      <c r="E18" s="10">
        <f t="shared" si="0"/>
        <v>164</v>
      </c>
      <c r="F18" s="10">
        <f t="shared" ca="1" si="0"/>
        <v>12</v>
      </c>
      <c r="H18" s="10">
        <f>SUMIF('S5 Maquette'!M19:M302,"Portée",'S5 Maquette'!I19:I302)*1.5</f>
        <v>0</v>
      </c>
      <c r="I18" s="10">
        <f>SUMIF('S5 Maquette'!M19:M302,"Portée",'S5 Maquette'!J19:J302)</f>
        <v>0</v>
      </c>
      <c r="J18" s="10">
        <f>SUMIF('S5 Maquette'!M19:M302,"Portée",'S5 Maquette'!K19:K302)</f>
        <v>0</v>
      </c>
      <c r="K18" s="10">
        <f>SUMIF('S6 Maquette'!M19:M302,"Portée",'S6 Maquette'!I19:I302)*1.5</f>
        <v>0</v>
      </c>
      <c r="L18" s="10">
        <f>SUMIF('S6 Maquette'!M19:M302,"Portée",'S6 Maquette'!J19:J302)</f>
        <v>0</v>
      </c>
      <c r="M18" s="10">
        <f ca="1">SUMIF('S6 Maquette'!M9:M302,"Portée",'S6 Maquette'!K19:K302)</f>
        <v>0</v>
      </c>
      <c r="O18" s="10" t="e">
        <f>'S5 Maquette'!#REF!*1.5</f>
        <v>#REF!</v>
      </c>
      <c r="P18" s="10">
        <f>'S6 Maquette'!I34*1.5</f>
        <v>0</v>
      </c>
    </row>
    <row r="19" spans="1:16">
      <c r="A19" s="82" t="s">
        <v>189</v>
      </c>
      <c r="B19" s="82"/>
      <c r="C19" s="82"/>
      <c r="D19" s="82" t="s">
        <v>189</v>
      </c>
      <c r="E19" s="82"/>
      <c r="F19" s="82"/>
      <c r="O19" s="10" t="e">
        <f>'S5 Maquette'!#REF!*1.5</f>
        <v>#REF!</v>
      </c>
      <c r="P19" s="10">
        <f>'S6 Maquette'!I35*1.5</f>
        <v>18</v>
      </c>
    </row>
    <row r="20" spans="1:16">
      <c r="A20" s="82" t="e">
        <f>SUM(A18,B18,C18)</f>
        <v>#REF!</v>
      </c>
      <c r="B20" s="82"/>
      <c r="C20" s="82"/>
      <c r="D20" s="82">
        <f ca="1">SUM(D18,E18,F18)</f>
        <v>293</v>
      </c>
      <c r="E20" s="82"/>
      <c r="F20" s="82"/>
      <c r="O20" s="10" t="e">
        <f>'S5 Maquette'!#REF!*1.5</f>
        <v>#REF!</v>
      </c>
      <c r="P20" s="10">
        <f>'S6 Maquette'!I36*1.5</f>
        <v>18</v>
      </c>
    </row>
    <row r="21" spans="1:16">
      <c r="A21" s="82" t="s">
        <v>189</v>
      </c>
      <c r="B21" s="82"/>
      <c r="C21" s="82"/>
      <c r="D21" s="82"/>
      <c r="E21" s="82"/>
      <c r="F21" s="82"/>
      <c r="O21" s="10" t="e">
        <f>'S5 Maquette'!#REF!*1.5</f>
        <v>#REF!</v>
      </c>
      <c r="P21" s="10">
        <f>'S6 Maquette'!I38*1.5</f>
        <v>0</v>
      </c>
    </row>
    <row r="22" spans="1:16" ht="30" customHeight="1">
      <c r="A22" s="82" t="e">
        <f>SUM(A20,D20)</f>
        <v>#REF!</v>
      </c>
      <c r="B22" s="82"/>
      <c r="C22" s="82"/>
      <c r="D22" s="82"/>
      <c r="E22" s="82"/>
      <c r="F22" s="82"/>
      <c r="O22" s="10">
        <f>'S5 Maquette'!I28*1.5</f>
        <v>0</v>
      </c>
      <c r="P22" s="10">
        <f>'S6 Maquette'!I39*1.5</f>
        <v>27</v>
      </c>
    </row>
    <row r="23" spans="1:16">
      <c r="O23" s="10">
        <f>'S5 Maquette'!I29*1.5</f>
        <v>18</v>
      </c>
      <c r="P23" s="10">
        <f>'S6 Maquette'!I40*1.5</f>
        <v>0</v>
      </c>
    </row>
    <row r="24" spans="1:16">
      <c r="O24" s="10">
        <f>'S5 Maquette'!I30*1.5</f>
        <v>0</v>
      </c>
      <c r="P24" s="10">
        <f>'S6 Maquette'!I41*1.5</f>
        <v>0</v>
      </c>
    </row>
    <row r="25" spans="1:16">
      <c r="O25" s="10">
        <f>'S5 Maquette'!I31*1.5</f>
        <v>18</v>
      </c>
      <c r="P25" s="10">
        <f>'S6 Maquette'!I42*1.5</f>
        <v>0</v>
      </c>
    </row>
    <row r="26" spans="1:16">
      <c r="O26" s="10">
        <f>'S5 Maquette'!I32*1.5</f>
        <v>18</v>
      </c>
      <c r="P26" s="10">
        <f>'S6 Maquette'!I43*1.5</f>
        <v>0</v>
      </c>
    </row>
    <row r="27" spans="1:16">
      <c r="O27" s="10">
        <f>'S5 Maquette'!I34*1.5</f>
        <v>0</v>
      </c>
      <c r="P27" s="10">
        <f>'S6 Maquette'!I44*1.5</f>
        <v>0</v>
      </c>
    </row>
    <row r="28" spans="1:16">
      <c r="O28" s="10">
        <f>'S5 Maquette'!I35*1.5</f>
        <v>18</v>
      </c>
      <c r="P28" s="10">
        <f>'S6 Maquette'!I45*1.5</f>
        <v>0</v>
      </c>
    </row>
    <row r="29" spans="1:16">
      <c r="O29" s="10">
        <f>'S5 Maquette'!I36*1.5</f>
        <v>18</v>
      </c>
      <c r="P29" s="10">
        <f>'S6 Maquette'!I46*1.5</f>
        <v>0</v>
      </c>
    </row>
    <row r="30" spans="1:16">
      <c r="O30" s="10">
        <f>'S5 Maquette'!I38*1.5</f>
        <v>0</v>
      </c>
      <c r="P30" s="10">
        <f>'S6 Maquette'!I47*1.5</f>
        <v>0</v>
      </c>
    </row>
    <row r="31" spans="1:16">
      <c r="O31" s="10">
        <f>'S5 Maquette'!I39*1.5</f>
        <v>0</v>
      </c>
      <c r="P31" s="10">
        <f>'S6 Maquette'!I48*1.5</f>
        <v>0</v>
      </c>
    </row>
    <row r="32" spans="1:16">
      <c r="O32" s="10">
        <f>'S5 Maquette'!I40*1.5</f>
        <v>27</v>
      </c>
      <c r="P32" s="10">
        <f>'S6 Maquette'!I49*1.5</f>
        <v>0</v>
      </c>
    </row>
    <row r="33" spans="15:16">
      <c r="O33" s="10">
        <f>'S5 Maquette'!I50*1.5</f>
        <v>0</v>
      </c>
      <c r="P33" s="10">
        <f>'S6 Maquette'!I50*1.5</f>
        <v>0</v>
      </c>
    </row>
    <row r="34" spans="15:16">
      <c r="O34" s="10">
        <f>'S5 Maquette'!I51*1.5</f>
        <v>0</v>
      </c>
      <c r="P34" s="10">
        <f>'S6 Maquette'!I51*1.5</f>
        <v>0</v>
      </c>
    </row>
    <row r="35" spans="15:16">
      <c r="O35" s="10">
        <f>'S5 Maquette'!I52*1.5</f>
        <v>0</v>
      </c>
      <c r="P35" s="10">
        <f>'S6 Maquette'!I52*1.5</f>
        <v>0</v>
      </c>
    </row>
    <row r="36" spans="15:16">
      <c r="O36" s="10">
        <f>'S5 Maquette'!I53*1.5</f>
        <v>0</v>
      </c>
      <c r="P36" s="10">
        <f>'S6 Maquette'!I53*1.5</f>
        <v>0</v>
      </c>
    </row>
    <row r="37" spans="15:16">
      <c r="O37" s="10">
        <f>'S5 Maquette'!I54*1.5</f>
        <v>0</v>
      </c>
      <c r="P37" s="10">
        <f>'S6 Maquette'!I54*1.5</f>
        <v>0</v>
      </c>
    </row>
    <row r="38" spans="15:16">
      <c r="O38" s="10">
        <f>'S5 Maquette'!I55*1.5</f>
        <v>0</v>
      </c>
      <c r="P38" s="10">
        <f>'S6 Maquette'!I55*1.5</f>
        <v>0</v>
      </c>
    </row>
    <row r="39" spans="15:16">
      <c r="O39" s="10">
        <f>'S5 Maquette'!I56*1.5</f>
        <v>0</v>
      </c>
      <c r="P39" s="10">
        <f>'S6 Maquette'!I56*1.5</f>
        <v>0</v>
      </c>
    </row>
    <row r="40" spans="15:16">
      <c r="O40" s="10">
        <f>'S5 Maquette'!I57*1.5</f>
        <v>0</v>
      </c>
      <c r="P40" s="10">
        <f>'S6 Maquette'!I57*1.5</f>
        <v>0</v>
      </c>
    </row>
    <row r="41" spans="15:16">
      <c r="O41" s="10">
        <f>'S5 Maquette'!I58*1.5</f>
        <v>0</v>
      </c>
      <c r="P41" s="10">
        <f>'S6 Maquette'!I58*1.5</f>
        <v>0</v>
      </c>
    </row>
    <row r="42" spans="15:16">
      <c r="O42" s="10">
        <f>'S5 Maquette'!I59*1.5</f>
        <v>0</v>
      </c>
      <c r="P42" s="10">
        <f>'S6 Maquette'!I59*1.5</f>
        <v>0</v>
      </c>
    </row>
    <row r="43" spans="15:16">
      <c r="O43" s="10">
        <f>'S5 Maquette'!I60*1.5</f>
        <v>0</v>
      </c>
      <c r="P43" s="10">
        <f>'S6 Maquette'!I60*1.5</f>
        <v>0</v>
      </c>
    </row>
    <row r="44" spans="15:16">
      <c r="O44" s="10">
        <f>'S5 Maquette'!I61*1.5</f>
        <v>0</v>
      </c>
      <c r="P44" s="10">
        <f>'S6 Maquette'!I61*1.5</f>
        <v>0</v>
      </c>
    </row>
    <row r="45" spans="15:16">
      <c r="O45" s="10">
        <f>'S5 Maquette'!I62*1.5</f>
        <v>0</v>
      </c>
      <c r="P45" s="10">
        <f>'S6 Maquette'!I62*1.5</f>
        <v>0</v>
      </c>
    </row>
    <row r="46" spans="15:16">
      <c r="O46" s="10">
        <f>'S5 Maquette'!I63*1.5</f>
        <v>0</v>
      </c>
      <c r="P46" s="10">
        <f>'S6 Maquette'!I63*1.5</f>
        <v>0</v>
      </c>
    </row>
    <row r="47" spans="15:16">
      <c r="O47" s="10">
        <f>'S5 Maquette'!I64*1.5</f>
        <v>0</v>
      </c>
      <c r="P47" s="10">
        <f>'S6 Maquette'!I64*1.5</f>
        <v>0</v>
      </c>
    </row>
    <row r="48" spans="15:16">
      <c r="O48" s="10">
        <f>'S5 Maquette'!I65*1.5</f>
        <v>0</v>
      </c>
      <c r="P48" s="10">
        <f>'S6 Maquette'!I65*1.5</f>
        <v>0</v>
      </c>
    </row>
    <row r="49" spans="15:16">
      <c r="O49" s="10">
        <f>'S5 Maquette'!I66*1.5</f>
        <v>0</v>
      </c>
      <c r="P49" s="10">
        <f>'S6 Maquette'!I66*1.5</f>
        <v>0</v>
      </c>
    </row>
    <row r="50" spans="15:16">
      <c r="O50" s="10">
        <f>'S5 Maquette'!I67*1.5</f>
        <v>0</v>
      </c>
      <c r="P50" s="10">
        <f>'S6 Maquette'!I67*1.5</f>
        <v>0</v>
      </c>
    </row>
    <row r="51" spans="15:16">
      <c r="O51" s="10">
        <f>'S5 Maquette'!I68*1.5</f>
        <v>0</v>
      </c>
      <c r="P51" s="10">
        <f>'S6 Maquette'!I68*1.5</f>
        <v>0</v>
      </c>
    </row>
    <row r="52" spans="15:16">
      <c r="O52" s="10">
        <f>'S5 Maquette'!I69*1.5</f>
        <v>0</v>
      </c>
      <c r="P52" s="10">
        <f>'S6 Maquette'!I69*1.5</f>
        <v>0</v>
      </c>
    </row>
    <row r="53" spans="15:16">
      <c r="O53" s="10">
        <f>'S5 Maquette'!I70*1.5</f>
        <v>0</v>
      </c>
      <c r="P53" s="10">
        <f>'S6 Maquette'!I70*1.5</f>
        <v>0</v>
      </c>
    </row>
    <row r="54" spans="15:16">
      <c r="O54" s="10">
        <f>'S5 Maquette'!I71*1.5</f>
        <v>0</v>
      </c>
      <c r="P54" s="10">
        <f>'S6 Maquette'!I71*1.5</f>
        <v>0</v>
      </c>
    </row>
    <row r="55" spans="15:16">
      <c r="O55" s="10">
        <f>'S5 Maquette'!I72*1.5</f>
        <v>0</v>
      </c>
      <c r="P55" s="10">
        <f>'S6 Maquette'!I72*1.5</f>
        <v>0</v>
      </c>
    </row>
    <row r="56" spans="15:16">
      <c r="O56" s="10">
        <f>'S5 Maquette'!I73*1.5</f>
        <v>0</v>
      </c>
      <c r="P56" s="10">
        <f>'S6 Maquette'!I73*1.5</f>
        <v>0</v>
      </c>
    </row>
    <row r="57" spans="15:16">
      <c r="O57" s="10">
        <f>'S5 Maquette'!I74*1.5</f>
        <v>0</v>
      </c>
      <c r="P57" s="10">
        <f>'S6 Maquette'!I74*1.5</f>
        <v>0</v>
      </c>
    </row>
    <row r="58" spans="15:16">
      <c r="O58" s="10">
        <f>'S5 Maquette'!I75*1.5</f>
        <v>0</v>
      </c>
      <c r="P58" s="10">
        <f>'S6 Maquette'!I75*1.5</f>
        <v>0</v>
      </c>
    </row>
    <row r="59" spans="15:16">
      <c r="O59" s="10">
        <f>'S5 Maquette'!I76*1.5</f>
        <v>0</v>
      </c>
      <c r="P59" s="10">
        <f>'S6 Maquette'!I76*1.5</f>
        <v>0</v>
      </c>
    </row>
    <row r="60" spans="15:16">
      <c r="O60" s="10">
        <f>'S5 Maquette'!I77*1.5</f>
        <v>0</v>
      </c>
      <c r="P60" s="10">
        <f>'S6 Maquette'!I77*1.5</f>
        <v>0</v>
      </c>
    </row>
    <row r="61" spans="15:16">
      <c r="O61" s="10">
        <f>'S5 Maquette'!I78*1.5</f>
        <v>0</v>
      </c>
      <c r="P61" s="10">
        <f>'S6 Maquette'!I78*1.5</f>
        <v>0</v>
      </c>
    </row>
    <row r="62" spans="15:16">
      <c r="O62" s="10">
        <f>'S5 Maquette'!I79*1.5</f>
        <v>0</v>
      </c>
      <c r="P62" s="10">
        <f>'S6 Maquette'!I79*1.5</f>
        <v>0</v>
      </c>
    </row>
    <row r="63" spans="15:16">
      <c r="O63" s="10">
        <f>'S5 Maquette'!I80*1.5</f>
        <v>0</v>
      </c>
      <c r="P63" s="10">
        <f>'S6 Maquette'!I80*1.5</f>
        <v>0</v>
      </c>
    </row>
    <row r="64" spans="15:16">
      <c r="O64" s="10">
        <f>'S5 Maquette'!I81*1.5</f>
        <v>0</v>
      </c>
      <c r="P64" s="10">
        <f>'S6 Maquette'!I81*1.5</f>
        <v>0</v>
      </c>
    </row>
    <row r="65" spans="15:16">
      <c r="O65" s="10">
        <f>'S5 Maquette'!I82*1.5</f>
        <v>0</v>
      </c>
      <c r="P65" s="10">
        <f>'S6 Maquette'!I82*1.5</f>
        <v>0</v>
      </c>
    </row>
    <row r="66" spans="15:16">
      <c r="O66" s="10">
        <f>'S5 Maquette'!I83*1.5</f>
        <v>0</v>
      </c>
      <c r="P66" s="10">
        <f>'S6 Maquette'!I83*1.5</f>
        <v>0</v>
      </c>
    </row>
    <row r="67" spans="15:16">
      <c r="O67" s="10">
        <f>'S5 Maquette'!I84*1.5</f>
        <v>0</v>
      </c>
      <c r="P67" s="10">
        <f>'S6 Maquette'!I84*1.5</f>
        <v>0</v>
      </c>
    </row>
    <row r="68" spans="15:16">
      <c r="O68" s="10">
        <f>'S5 Maquette'!I85*1.5</f>
        <v>0</v>
      </c>
      <c r="P68" s="10">
        <f>'S6 Maquette'!I85*1.5</f>
        <v>0</v>
      </c>
    </row>
    <row r="69" spans="15:16">
      <c r="O69" s="10">
        <f>'S5 Maquette'!I86*1.5</f>
        <v>0</v>
      </c>
      <c r="P69" s="10">
        <f>'S6 Maquette'!I86*1.5</f>
        <v>0</v>
      </c>
    </row>
    <row r="70" spans="15:16">
      <c r="O70" s="10">
        <f>'S5 Maquette'!I87*1.5</f>
        <v>0</v>
      </c>
      <c r="P70" s="10">
        <f>'S6 Maquette'!I87*1.5</f>
        <v>0</v>
      </c>
    </row>
    <row r="71" spans="15:16">
      <c r="O71" s="10">
        <f>'S5 Maquette'!I88*1.5</f>
        <v>0</v>
      </c>
      <c r="P71" s="10">
        <f>'S6 Maquette'!I88*1.5</f>
        <v>0</v>
      </c>
    </row>
    <row r="72" spans="15:16">
      <c r="O72" s="10">
        <f>'S5 Maquette'!I89*1.5</f>
        <v>0</v>
      </c>
      <c r="P72" s="10">
        <f>'S6 Maquette'!I89*1.5</f>
        <v>0</v>
      </c>
    </row>
    <row r="73" spans="15:16">
      <c r="O73" s="10">
        <f>'S5 Maquette'!I90*1.5</f>
        <v>0</v>
      </c>
      <c r="P73" s="10">
        <f>'S6 Maquette'!I90*1.5</f>
        <v>0</v>
      </c>
    </row>
    <row r="74" spans="15:16">
      <c r="O74" s="10">
        <f>'S5 Maquette'!I91*1.5</f>
        <v>0</v>
      </c>
      <c r="P74" s="10">
        <f>'S6 Maquette'!I91*1.5</f>
        <v>0</v>
      </c>
    </row>
    <row r="75" spans="15:16">
      <c r="O75" s="10">
        <f>'S5 Maquette'!I92*1.5</f>
        <v>0</v>
      </c>
      <c r="P75" s="10">
        <f>'S6 Maquette'!I92*1.5</f>
        <v>0</v>
      </c>
    </row>
    <row r="76" spans="15:16">
      <c r="O76" s="10">
        <f>'S5 Maquette'!I93*1.5</f>
        <v>0</v>
      </c>
      <c r="P76" s="10">
        <f>'S6 Maquette'!I93*1.5</f>
        <v>0</v>
      </c>
    </row>
    <row r="77" spans="15:16">
      <c r="O77" s="10">
        <f>'S5 Maquette'!I94*1.5</f>
        <v>0</v>
      </c>
      <c r="P77" s="10">
        <f>'S6 Maquette'!I94*1.5</f>
        <v>0</v>
      </c>
    </row>
    <row r="78" spans="15:16">
      <c r="O78" s="10">
        <f>'S5 Maquette'!I95*1.5</f>
        <v>0</v>
      </c>
      <c r="P78" s="10">
        <f>'S6 Maquette'!I95*1.5</f>
        <v>0</v>
      </c>
    </row>
    <row r="79" spans="15:16">
      <c r="O79" s="10">
        <f>'S5 Maquette'!I96*1.5</f>
        <v>0</v>
      </c>
      <c r="P79" s="10">
        <f>'S6 Maquette'!I96*1.5</f>
        <v>0</v>
      </c>
    </row>
    <row r="80" spans="15:16">
      <c r="O80" s="10">
        <f>'S5 Maquette'!I97*1.5</f>
        <v>0</v>
      </c>
      <c r="P80" s="10">
        <f>'S6 Maquette'!I97*1.5</f>
        <v>0</v>
      </c>
    </row>
    <row r="81" spans="15:16">
      <c r="O81" s="10">
        <f>'S5 Maquette'!I98*1.5</f>
        <v>0</v>
      </c>
      <c r="P81" s="10">
        <f>'S6 Maquette'!I98*1.5</f>
        <v>0</v>
      </c>
    </row>
    <row r="82" spans="15:16">
      <c r="O82" s="10">
        <f>'S5 Maquette'!I99*1.5</f>
        <v>0</v>
      </c>
      <c r="P82" s="10">
        <f>'S6 Maquette'!I99*1.5</f>
        <v>0</v>
      </c>
    </row>
    <row r="83" spans="15:16">
      <c r="O83" s="10">
        <f>'S5 Maquette'!I100*1.5</f>
        <v>0</v>
      </c>
      <c r="P83" s="10">
        <f>'S6 Maquette'!I100*1.5</f>
        <v>0</v>
      </c>
    </row>
    <row r="84" spans="15:16">
      <c r="O84" s="10">
        <f>'S5 Maquette'!I101*1.5</f>
        <v>0</v>
      </c>
      <c r="P84" s="10">
        <f>'S6 Maquette'!I101*1.5</f>
        <v>0</v>
      </c>
    </row>
    <row r="85" spans="15:16">
      <c r="O85" s="10">
        <f>'S5 Maquette'!I102*1.5</f>
        <v>0</v>
      </c>
      <c r="P85" s="10">
        <f>'S6 Maquette'!I102*1.5</f>
        <v>0</v>
      </c>
    </row>
    <row r="86" spans="15:16">
      <c r="O86" s="10">
        <f>'S5 Maquette'!I103*1.5</f>
        <v>0</v>
      </c>
      <c r="P86" s="10">
        <f>'S6 Maquette'!I103*1.5</f>
        <v>0</v>
      </c>
    </row>
    <row r="87" spans="15:16">
      <c r="O87" s="10">
        <f>'S5 Maquette'!I104*1.5</f>
        <v>0</v>
      </c>
      <c r="P87" s="10">
        <f>'S6 Maquette'!I104*1.5</f>
        <v>0</v>
      </c>
    </row>
    <row r="88" spans="15:16">
      <c r="O88" s="10">
        <f>'S5 Maquette'!I105*1.5</f>
        <v>0</v>
      </c>
      <c r="P88" s="10">
        <f>'S6 Maquette'!I105*1.5</f>
        <v>0</v>
      </c>
    </row>
    <row r="89" spans="15:16">
      <c r="O89" s="10">
        <f>'S5 Maquette'!I106*1.5</f>
        <v>0</v>
      </c>
      <c r="P89" s="10">
        <f>'S6 Maquette'!I106*1.5</f>
        <v>0</v>
      </c>
    </row>
    <row r="90" spans="15:16">
      <c r="O90" s="10">
        <f>'S5 Maquette'!I107*1.5</f>
        <v>0</v>
      </c>
      <c r="P90" s="10">
        <f>'S6 Maquette'!I107*1.5</f>
        <v>0</v>
      </c>
    </row>
    <row r="91" spans="15:16">
      <c r="O91" s="10">
        <f>'S5 Maquette'!I108*1.5</f>
        <v>0</v>
      </c>
      <c r="P91" s="10">
        <f>'S6 Maquette'!I108*1.5</f>
        <v>0</v>
      </c>
    </row>
    <row r="92" spans="15:16">
      <c r="O92" s="10">
        <f>'S5 Maquette'!I109*1.5</f>
        <v>0</v>
      </c>
      <c r="P92" s="10">
        <f>'S6 Maquette'!I109*1.5</f>
        <v>0</v>
      </c>
    </row>
    <row r="93" spans="15:16">
      <c r="O93" s="10">
        <f>'S5 Maquette'!I110*1.5</f>
        <v>0</v>
      </c>
      <c r="P93" s="10">
        <f>'S6 Maquette'!I110*1.5</f>
        <v>0</v>
      </c>
    </row>
    <row r="94" spans="15:16">
      <c r="O94" s="10">
        <f>'S5 Maquette'!I111*1.5</f>
        <v>0</v>
      </c>
      <c r="P94" s="10">
        <f>'S6 Maquette'!I111*1.5</f>
        <v>0</v>
      </c>
    </row>
    <row r="95" spans="15:16">
      <c r="O95" s="10">
        <f>'S5 Maquette'!I112*1.5</f>
        <v>0</v>
      </c>
      <c r="P95" s="10">
        <f>'S6 Maquette'!I112*1.5</f>
        <v>0</v>
      </c>
    </row>
    <row r="96" spans="15:16">
      <c r="O96" s="10">
        <f>'S5 Maquette'!I113*1.5</f>
        <v>0</v>
      </c>
      <c r="P96" s="10">
        <f>'S6 Maquette'!I113*1.5</f>
        <v>0</v>
      </c>
    </row>
    <row r="97" spans="15:16">
      <c r="O97" s="10">
        <f>'S5 Maquette'!I114*1.5</f>
        <v>0</v>
      </c>
      <c r="P97" s="10">
        <f>'S6 Maquette'!I114*1.5</f>
        <v>0</v>
      </c>
    </row>
    <row r="98" spans="15:16">
      <c r="O98" s="10">
        <f>'S5 Maquette'!I115*1.5</f>
        <v>0</v>
      </c>
      <c r="P98" s="10">
        <f>'S6 Maquette'!I115*1.5</f>
        <v>0</v>
      </c>
    </row>
    <row r="99" spans="15:16">
      <c r="O99" s="10">
        <f>'S5 Maquette'!I116*1.5</f>
        <v>0</v>
      </c>
      <c r="P99" s="10">
        <f>'S6 Maquette'!I116*1.5</f>
        <v>0</v>
      </c>
    </row>
    <row r="100" spans="15:16">
      <c r="O100" s="10">
        <f>'S5 Maquette'!I117*1.5</f>
        <v>0</v>
      </c>
      <c r="P100" s="10">
        <f>'S6 Maquette'!I117*1.5</f>
        <v>0</v>
      </c>
    </row>
    <row r="101" spans="15:16">
      <c r="O101" s="10">
        <f>'S5 Maquette'!I118*1.5</f>
        <v>0</v>
      </c>
      <c r="P101" s="10">
        <f>'S6 Maquette'!I118*1.5</f>
        <v>0</v>
      </c>
    </row>
    <row r="102" spans="15:16">
      <c r="O102" s="10">
        <f>'S5 Maquette'!I119*1.5</f>
        <v>0</v>
      </c>
      <c r="P102" s="10">
        <f>'S6 Maquette'!I119*1.5</f>
        <v>0</v>
      </c>
    </row>
    <row r="103" spans="15:16">
      <c r="O103" s="10">
        <f>'S5 Maquette'!I120*1.5</f>
        <v>0</v>
      </c>
      <c r="P103" s="10">
        <f>'S6 Maquette'!I120*1.5</f>
        <v>0</v>
      </c>
    </row>
    <row r="104" spans="15:16">
      <c r="O104" s="10">
        <f>'S5 Maquette'!I121*1.5</f>
        <v>0</v>
      </c>
      <c r="P104" s="10">
        <f>'S6 Maquette'!I121*1.5</f>
        <v>0</v>
      </c>
    </row>
    <row r="105" spans="15:16">
      <c r="O105" s="10">
        <f>'S5 Maquette'!I122*1.5</f>
        <v>0</v>
      </c>
      <c r="P105" s="10">
        <f>'S6 Maquette'!I122*1.5</f>
        <v>0</v>
      </c>
    </row>
    <row r="106" spans="15:16">
      <c r="O106" s="10">
        <f>'S5 Maquette'!I123*1.5</f>
        <v>0</v>
      </c>
      <c r="P106" s="10">
        <f>'S6 Maquette'!I123*1.5</f>
        <v>0</v>
      </c>
    </row>
    <row r="107" spans="15:16">
      <c r="O107" s="10">
        <f>'S5 Maquette'!I124*1.5</f>
        <v>0</v>
      </c>
      <c r="P107" s="10">
        <f>'S6 Maquette'!I124*1.5</f>
        <v>0</v>
      </c>
    </row>
    <row r="108" spans="15:16">
      <c r="O108" s="10">
        <f>'S5 Maquette'!I125*1.5</f>
        <v>0</v>
      </c>
      <c r="P108" s="10">
        <f>'S6 Maquette'!I125*1.5</f>
        <v>0</v>
      </c>
    </row>
    <row r="109" spans="15:16">
      <c r="O109" s="10">
        <f>'S5 Maquette'!I126*1.5</f>
        <v>0</v>
      </c>
      <c r="P109" s="10">
        <f>'S6 Maquette'!I126*1.5</f>
        <v>0</v>
      </c>
    </row>
    <row r="110" spans="15:16">
      <c r="O110" s="10">
        <f>'S5 Maquette'!I127*1.5</f>
        <v>0</v>
      </c>
      <c r="P110" s="10">
        <f>'S6 Maquette'!I127*1.5</f>
        <v>0</v>
      </c>
    </row>
    <row r="111" spans="15:16">
      <c r="O111" s="10">
        <f>'S5 Maquette'!I128*1.5</f>
        <v>0</v>
      </c>
      <c r="P111" s="10">
        <f>'S6 Maquette'!I128*1.5</f>
        <v>0</v>
      </c>
    </row>
    <row r="112" spans="15:16">
      <c r="O112" s="10">
        <f>'S5 Maquette'!I129*1.5</f>
        <v>0</v>
      </c>
      <c r="P112" s="10">
        <f>'S6 Maquette'!I129*1.5</f>
        <v>0</v>
      </c>
    </row>
    <row r="113" spans="15:16">
      <c r="O113" s="10">
        <f>'S5 Maquette'!I130*1.5</f>
        <v>0</v>
      </c>
      <c r="P113" s="10">
        <f>'S6 Maquette'!I130*1.5</f>
        <v>0</v>
      </c>
    </row>
    <row r="114" spans="15:16">
      <c r="O114" s="10">
        <f>'S5 Maquette'!I131*1.5</f>
        <v>0</v>
      </c>
      <c r="P114" s="10">
        <f>'S6 Maquette'!I131*1.5</f>
        <v>0</v>
      </c>
    </row>
    <row r="115" spans="15:16">
      <c r="O115" s="10">
        <f>'S5 Maquette'!I132*1.5</f>
        <v>0</v>
      </c>
      <c r="P115" s="10">
        <f>'S6 Maquette'!I132*1.5</f>
        <v>0</v>
      </c>
    </row>
    <row r="116" spans="15:16">
      <c r="O116" s="10">
        <f>'S5 Maquette'!I133*1.5</f>
        <v>0</v>
      </c>
      <c r="P116" s="10">
        <f>'S6 Maquette'!I133*1.5</f>
        <v>0</v>
      </c>
    </row>
    <row r="117" spans="15:16">
      <c r="O117" s="10">
        <f>'S5 Maquette'!I134*1.5</f>
        <v>0</v>
      </c>
      <c r="P117" s="10">
        <f>'S6 Maquette'!I134*1.5</f>
        <v>0</v>
      </c>
    </row>
    <row r="118" spans="15:16">
      <c r="O118" s="10">
        <f>'S5 Maquette'!I135*1.5</f>
        <v>0</v>
      </c>
      <c r="P118" s="10">
        <f>'S6 Maquette'!I135*1.5</f>
        <v>0</v>
      </c>
    </row>
    <row r="119" spans="15:16">
      <c r="O119" s="10">
        <f>'S5 Maquette'!I136*1.5</f>
        <v>0</v>
      </c>
      <c r="P119" s="10">
        <f>'S6 Maquette'!I136*1.5</f>
        <v>0</v>
      </c>
    </row>
    <row r="120" spans="15:16">
      <c r="O120" s="10">
        <f>'S5 Maquette'!I137*1.5</f>
        <v>0</v>
      </c>
      <c r="P120" s="10">
        <f>'S6 Maquette'!I137*1.5</f>
        <v>0</v>
      </c>
    </row>
    <row r="121" spans="15:16">
      <c r="O121" s="10">
        <f>'S5 Maquette'!I138*1.5</f>
        <v>0</v>
      </c>
      <c r="P121" s="10">
        <f>'S6 Maquette'!I138*1.5</f>
        <v>0</v>
      </c>
    </row>
    <row r="122" spans="15:16">
      <c r="O122" s="10">
        <f>'S5 Maquette'!I139*1.5</f>
        <v>0</v>
      </c>
      <c r="P122" s="10">
        <f>'S6 Maquette'!I139*1.5</f>
        <v>0</v>
      </c>
    </row>
    <row r="123" spans="15:16">
      <c r="O123" s="10">
        <f>'S5 Maquette'!I140*1.5</f>
        <v>0</v>
      </c>
      <c r="P123" s="10">
        <f>'S6 Maquette'!I140*1.5</f>
        <v>0</v>
      </c>
    </row>
    <row r="124" spans="15:16">
      <c r="O124" s="10">
        <f>'S5 Maquette'!I141*1.5</f>
        <v>0</v>
      </c>
      <c r="P124" s="10">
        <f>'S6 Maquette'!I141*1.5</f>
        <v>0</v>
      </c>
    </row>
    <row r="125" spans="15:16">
      <c r="O125" s="10">
        <f>'S5 Maquette'!I142*1.5</f>
        <v>0</v>
      </c>
      <c r="P125" s="10">
        <f>'S6 Maquette'!I142*1.5</f>
        <v>0</v>
      </c>
    </row>
    <row r="126" spans="15:16">
      <c r="O126" s="10">
        <f>'S5 Maquette'!I143*1.5</f>
        <v>0</v>
      </c>
      <c r="P126" s="10">
        <f>'S6 Maquette'!I143*1.5</f>
        <v>0</v>
      </c>
    </row>
    <row r="127" spans="15:16">
      <c r="O127" s="10">
        <f>'S5 Maquette'!I144*1.5</f>
        <v>0</v>
      </c>
      <c r="P127" s="10">
        <f>'S6 Maquette'!I144*1.5</f>
        <v>0</v>
      </c>
    </row>
    <row r="128" spans="15:16">
      <c r="O128" s="10">
        <f>'S5 Maquette'!I145*1.5</f>
        <v>0</v>
      </c>
      <c r="P128" s="10">
        <f>'S6 Maquette'!I145*1.5</f>
        <v>0</v>
      </c>
    </row>
    <row r="129" spans="15:16">
      <c r="O129" s="10">
        <f>'S5 Maquette'!I146*1.5</f>
        <v>0</v>
      </c>
      <c r="P129" s="10">
        <f>'S6 Maquette'!I146*1.5</f>
        <v>0</v>
      </c>
    </row>
    <row r="130" spans="15:16">
      <c r="O130" s="10">
        <f>'S5 Maquette'!I147*1.5</f>
        <v>0</v>
      </c>
      <c r="P130" s="10">
        <f>'S6 Maquette'!I147*1.5</f>
        <v>0</v>
      </c>
    </row>
    <row r="131" spans="15:16">
      <c r="O131" s="10">
        <f>'S5 Maquette'!I148*1.5</f>
        <v>0</v>
      </c>
      <c r="P131" s="10">
        <f>'S6 Maquette'!I148*1.5</f>
        <v>0</v>
      </c>
    </row>
    <row r="132" spans="15:16">
      <c r="O132" s="10">
        <f>'S5 Maquette'!I149*1.5</f>
        <v>0</v>
      </c>
      <c r="P132" s="10">
        <f>'S6 Maquette'!I149*1.5</f>
        <v>0</v>
      </c>
    </row>
    <row r="133" spans="15:16">
      <c r="O133" s="10">
        <f>'S5 Maquette'!I150*1.5</f>
        <v>0</v>
      </c>
      <c r="P133" s="10">
        <f>'S6 Maquette'!I150*1.5</f>
        <v>0</v>
      </c>
    </row>
    <row r="134" spans="15:16">
      <c r="O134" s="10">
        <f>'S5 Maquette'!I151*1.5</f>
        <v>0</v>
      </c>
      <c r="P134" s="10">
        <f>'S6 Maquette'!I151*1.5</f>
        <v>0</v>
      </c>
    </row>
    <row r="135" spans="15:16">
      <c r="O135" s="10">
        <f>'S5 Maquette'!I152*1.5</f>
        <v>0</v>
      </c>
      <c r="P135" s="10">
        <f>'S6 Maquette'!I152*1.5</f>
        <v>0</v>
      </c>
    </row>
    <row r="136" spans="15:16">
      <c r="O136" s="10">
        <f>'S5 Maquette'!I153*1.5</f>
        <v>0</v>
      </c>
      <c r="P136" s="10">
        <f>'S6 Maquette'!I153*1.5</f>
        <v>0</v>
      </c>
    </row>
    <row r="137" spans="15:16">
      <c r="O137" s="10">
        <f>'S5 Maquette'!I154*1.5</f>
        <v>0</v>
      </c>
      <c r="P137" s="10">
        <f>'S6 Maquette'!I154*1.5</f>
        <v>0</v>
      </c>
    </row>
    <row r="138" spans="15:16">
      <c r="O138" s="10">
        <f>'S5 Maquette'!I155*1.5</f>
        <v>0</v>
      </c>
      <c r="P138" s="10">
        <f>'S6 Maquette'!I155*1.5</f>
        <v>0</v>
      </c>
    </row>
    <row r="139" spans="15:16">
      <c r="O139" s="10">
        <f>'S5 Maquette'!I156*1.5</f>
        <v>0</v>
      </c>
      <c r="P139" s="10">
        <f>'S6 Maquette'!I156*1.5</f>
        <v>0</v>
      </c>
    </row>
    <row r="140" spans="15:16">
      <c r="O140" s="10">
        <f>'S5 Maquette'!I157*1.5</f>
        <v>0</v>
      </c>
      <c r="P140" s="10">
        <f>'S6 Maquette'!I157*1.5</f>
        <v>0</v>
      </c>
    </row>
    <row r="141" spans="15:16">
      <c r="O141" s="10">
        <f>'S5 Maquette'!I158*1.5</f>
        <v>0</v>
      </c>
      <c r="P141" s="10">
        <f>'S6 Maquette'!I158*1.5</f>
        <v>0</v>
      </c>
    </row>
    <row r="142" spans="15:16">
      <c r="O142" s="10">
        <f>'S5 Maquette'!I159*1.5</f>
        <v>0</v>
      </c>
      <c r="P142" s="10">
        <f>'S6 Maquette'!I159*1.5</f>
        <v>0</v>
      </c>
    </row>
    <row r="143" spans="15:16">
      <c r="O143" s="10">
        <f>'S5 Maquette'!I160*1.5</f>
        <v>0</v>
      </c>
      <c r="P143" s="10">
        <f>'S6 Maquette'!I160*1.5</f>
        <v>0</v>
      </c>
    </row>
    <row r="144" spans="15:16">
      <c r="O144" s="10">
        <f>'S5 Maquette'!I161*1.5</f>
        <v>0</v>
      </c>
      <c r="P144" s="10">
        <f>'S6 Maquette'!I161*1.5</f>
        <v>0</v>
      </c>
    </row>
    <row r="145" spans="15:16">
      <c r="O145" s="10">
        <f>'S5 Maquette'!I162*1.5</f>
        <v>0</v>
      </c>
      <c r="P145" s="10">
        <f>'S6 Maquette'!I162*1.5</f>
        <v>0</v>
      </c>
    </row>
    <row r="146" spans="15:16">
      <c r="O146" s="10">
        <f>'S5 Maquette'!I163*1.5</f>
        <v>0</v>
      </c>
      <c r="P146" s="10">
        <f>'S6 Maquette'!I163*1.5</f>
        <v>0</v>
      </c>
    </row>
    <row r="147" spans="15:16">
      <c r="O147" s="10">
        <f>'S5 Maquette'!I164*1.5</f>
        <v>0</v>
      </c>
      <c r="P147" s="10">
        <f>'S6 Maquette'!I164*1.5</f>
        <v>0</v>
      </c>
    </row>
    <row r="148" spans="15:16">
      <c r="O148" s="10">
        <f>'S5 Maquette'!I165*1.5</f>
        <v>0</v>
      </c>
      <c r="P148" s="10">
        <f>'S6 Maquette'!I165*1.5</f>
        <v>0</v>
      </c>
    </row>
    <row r="149" spans="15:16">
      <c r="O149" s="10">
        <f>'S5 Maquette'!I166*1.5</f>
        <v>0</v>
      </c>
      <c r="P149" s="10">
        <f>'S6 Maquette'!I166*1.5</f>
        <v>0</v>
      </c>
    </row>
    <row r="150" spans="15:16">
      <c r="O150" s="10">
        <f>'S5 Maquette'!I167*1.5</f>
        <v>0</v>
      </c>
      <c r="P150" s="10">
        <f>'S6 Maquette'!I167*1.5</f>
        <v>0</v>
      </c>
    </row>
    <row r="151" spans="15:16">
      <c r="O151" s="10">
        <f>'S5 Maquette'!I168*1.5</f>
        <v>0</v>
      </c>
      <c r="P151" s="10">
        <f>'S6 Maquette'!I168*1.5</f>
        <v>0</v>
      </c>
    </row>
    <row r="152" spans="15:16">
      <c r="O152" s="10">
        <f>'S5 Maquette'!I169*1.5</f>
        <v>0</v>
      </c>
      <c r="P152" s="10">
        <f>'S6 Maquette'!I169*1.5</f>
        <v>0</v>
      </c>
    </row>
    <row r="153" spans="15:16">
      <c r="O153" s="10">
        <f>'S5 Maquette'!I170*1.5</f>
        <v>0</v>
      </c>
      <c r="P153" s="10">
        <f>'S6 Maquette'!I170*1.5</f>
        <v>0</v>
      </c>
    </row>
    <row r="154" spans="15:16">
      <c r="O154" s="10">
        <f>'S5 Maquette'!I171*1.5</f>
        <v>0</v>
      </c>
      <c r="P154" s="10">
        <f>'S6 Maquette'!I171*1.5</f>
        <v>0</v>
      </c>
    </row>
    <row r="155" spans="15:16">
      <c r="O155" s="10">
        <f>'S5 Maquette'!I172*1.5</f>
        <v>0</v>
      </c>
      <c r="P155" s="10">
        <f>'S6 Maquette'!I172*1.5</f>
        <v>0</v>
      </c>
    </row>
    <row r="156" spans="15:16">
      <c r="O156" s="10">
        <f>'S5 Maquette'!I173*1.5</f>
        <v>0</v>
      </c>
      <c r="P156" s="10">
        <f>'S6 Maquette'!I173*1.5</f>
        <v>0</v>
      </c>
    </row>
    <row r="157" spans="15:16">
      <c r="O157" s="10">
        <f>'S5 Maquette'!I174*1.5</f>
        <v>0</v>
      </c>
      <c r="P157" s="10">
        <f>'S6 Maquette'!I174*1.5</f>
        <v>0</v>
      </c>
    </row>
    <row r="158" spans="15:16">
      <c r="O158" s="10">
        <f>'S5 Maquette'!I175*1.5</f>
        <v>0</v>
      </c>
      <c r="P158" s="10">
        <f>'S6 Maquette'!I175*1.5</f>
        <v>0</v>
      </c>
    </row>
    <row r="159" spans="15:16">
      <c r="O159" s="10">
        <f>'S5 Maquette'!I176*1.5</f>
        <v>0</v>
      </c>
      <c r="P159" s="10">
        <f>'S6 Maquette'!I176*1.5</f>
        <v>0</v>
      </c>
    </row>
    <row r="160" spans="15:16">
      <c r="O160" s="10">
        <f>'S5 Maquette'!I177*1.5</f>
        <v>0</v>
      </c>
      <c r="P160" s="10">
        <f>'S6 Maquette'!I177*1.5</f>
        <v>0</v>
      </c>
    </row>
    <row r="161" spans="15:16">
      <c r="O161" s="10">
        <f>'S5 Maquette'!I178*1.5</f>
        <v>0</v>
      </c>
      <c r="P161" s="10">
        <f>'S6 Maquette'!I178*1.5</f>
        <v>0</v>
      </c>
    </row>
    <row r="162" spans="15:16">
      <c r="O162" s="10">
        <f>'S5 Maquette'!I179*1.5</f>
        <v>0</v>
      </c>
      <c r="P162" s="10">
        <f>'S6 Maquette'!I179*1.5</f>
        <v>0</v>
      </c>
    </row>
    <row r="163" spans="15:16">
      <c r="O163" s="10">
        <f>'S5 Maquette'!I180*1.5</f>
        <v>0</v>
      </c>
      <c r="P163" s="10">
        <f>'S6 Maquette'!I180*1.5</f>
        <v>0</v>
      </c>
    </row>
    <row r="164" spans="15:16">
      <c r="O164" s="10">
        <f>'S5 Maquette'!I181*1.5</f>
        <v>0</v>
      </c>
      <c r="P164" s="10">
        <f>'S6 Maquette'!I181*1.5</f>
        <v>0</v>
      </c>
    </row>
    <row r="165" spans="15:16">
      <c r="O165" s="10">
        <f>'S5 Maquette'!I182*1.5</f>
        <v>0</v>
      </c>
      <c r="P165" s="10">
        <f>'S6 Maquette'!I182*1.5</f>
        <v>0</v>
      </c>
    </row>
    <row r="166" spans="15:16">
      <c r="O166" s="10">
        <f>'S5 Maquette'!I183*1.5</f>
        <v>0</v>
      </c>
      <c r="P166" s="10">
        <f>'S6 Maquette'!I183*1.5</f>
        <v>0</v>
      </c>
    </row>
    <row r="167" spans="15:16">
      <c r="O167" s="10">
        <f>'S5 Maquette'!I184*1.5</f>
        <v>0</v>
      </c>
      <c r="P167" s="10">
        <f>'S6 Maquette'!I184*1.5</f>
        <v>0</v>
      </c>
    </row>
    <row r="168" spans="15:16">
      <c r="O168" s="10">
        <f>'S5 Maquette'!I185*1.5</f>
        <v>0</v>
      </c>
      <c r="P168" s="10">
        <f>'S6 Maquette'!I185*1.5</f>
        <v>0</v>
      </c>
    </row>
    <row r="169" spans="15:16">
      <c r="O169" s="10">
        <f>'S5 Maquette'!I186*1.5</f>
        <v>0</v>
      </c>
      <c r="P169" s="10">
        <f>'S6 Maquette'!I186*1.5</f>
        <v>0</v>
      </c>
    </row>
    <row r="170" spans="15:16">
      <c r="O170" s="10">
        <f>'S5 Maquette'!I187*1.5</f>
        <v>0</v>
      </c>
      <c r="P170" s="10">
        <f>'S6 Maquette'!I187*1.5</f>
        <v>0</v>
      </c>
    </row>
    <row r="171" spans="15:16">
      <c r="O171" s="10">
        <f>'S5 Maquette'!I188*1.5</f>
        <v>0</v>
      </c>
      <c r="P171" s="10">
        <f>'S6 Maquette'!I188*1.5</f>
        <v>0</v>
      </c>
    </row>
    <row r="172" spans="15:16">
      <c r="O172" s="10">
        <f>'S5 Maquette'!I189*1.5</f>
        <v>0</v>
      </c>
      <c r="P172" s="10">
        <f>'S6 Maquette'!I189*1.5</f>
        <v>0</v>
      </c>
    </row>
    <row r="173" spans="15:16">
      <c r="O173" s="10">
        <f>'S5 Maquette'!I190*1.5</f>
        <v>0</v>
      </c>
      <c r="P173" s="10">
        <f>'S6 Maquette'!I190*1.5</f>
        <v>0</v>
      </c>
    </row>
    <row r="174" spans="15:16">
      <c r="O174" s="10">
        <f>'S5 Maquette'!I191*1.5</f>
        <v>0</v>
      </c>
      <c r="P174" s="10">
        <f>'S6 Maquette'!I191*1.5</f>
        <v>0</v>
      </c>
    </row>
    <row r="175" spans="15:16">
      <c r="O175" s="10">
        <f>'S5 Maquette'!I192*1.5</f>
        <v>0</v>
      </c>
      <c r="P175" s="10">
        <f>'S6 Maquette'!I192*1.5</f>
        <v>0</v>
      </c>
    </row>
    <row r="176" spans="15:16">
      <c r="O176" s="10">
        <f>'S5 Maquette'!I193*1.5</f>
        <v>0</v>
      </c>
      <c r="P176" s="10">
        <f>'S6 Maquette'!I193*1.5</f>
        <v>0</v>
      </c>
    </row>
    <row r="177" spans="15:16">
      <c r="O177" s="10">
        <f>'S5 Maquette'!I194*1.5</f>
        <v>0</v>
      </c>
      <c r="P177" s="10">
        <f>'S6 Maquette'!I194*1.5</f>
        <v>0</v>
      </c>
    </row>
    <row r="178" spans="15:16">
      <c r="O178" s="10">
        <f>'S5 Maquette'!I195*1.5</f>
        <v>0</v>
      </c>
      <c r="P178" s="10">
        <f>'S6 Maquette'!I195*1.5</f>
        <v>0</v>
      </c>
    </row>
    <row r="179" spans="15:16">
      <c r="O179" s="10">
        <f>'S5 Maquette'!I196*1.5</f>
        <v>0</v>
      </c>
      <c r="P179" s="10">
        <f>'S6 Maquette'!I196*1.5</f>
        <v>0</v>
      </c>
    </row>
    <row r="180" spans="15:16">
      <c r="O180" s="10">
        <f>'S5 Maquette'!I197*1.5</f>
        <v>0</v>
      </c>
      <c r="P180" s="10">
        <f>'S6 Maquette'!I197*1.5</f>
        <v>0</v>
      </c>
    </row>
    <row r="181" spans="15:16">
      <c r="O181" s="10">
        <f>'S5 Maquette'!I198*1.5</f>
        <v>0</v>
      </c>
      <c r="P181" s="10">
        <f>'S6 Maquette'!I198*1.5</f>
        <v>0</v>
      </c>
    </row>
    <row r="182" spans="15:16">
      <c r="O182" s="10">
        <f>'S5 Maquette'!I199*1.5</f>
        <v>0</v>
      </c>
      <c r="P182" s="10">
        <f>'S6 Maquette'!I199*1.5</f>
        <v>0</v>
      </c>
    </row>
    <row r="183" spans="15:16">
      <c r="O183" s="10">
        <f>'S5 Maquette'!I200*1.5</f>
        <v>0</v>
      </c>
      <c r="P183" s="10">
        <f>'S6 Maquette'!I200*1.5</f>
        <v>0</v>
      </c>
    </row>
    <row r="184" spans="15:16">
      <c r="O184" s="10">
        <f>'S5 Maquette'!I201*1.5</f>
        <v>0</v>
      </c>
      <c r="P184" s="10">
        <f>'S6 Maquette'!I201*1.5</f>
        <v>0</v>
      </c>
    </row>
    <row r="185" spans="15:16">
      <c r="O185" s="10">
        <f>'S5 Maquette'!I202*1.5</f>
        <v>0</v>
      </c>
      <c r="P185" s="10">
        <f>'S6 Maquette'!I202*1.5</f>
        <v>0</v>
      </c>
    </row>
    <row r="186" spans="15:16">
      <c r="O186" s="10">
        <f>'S5 Maquette'!I203*1.5</f>
        <v>0</v>
      </c>
      <c r="P186" s="10">
        <f>'S6 Maquette'!I203*1.5</f>
        <v>0</v>
      </c>
    </row>
    <row r="187" spans="15:16">
      <c r="O187" s="10">
        <f>'S5 Maquette'!I204*1.5</f>
        <v>0</v>
      </c>
      <c r="P187" s="10">
        <f>'S6 Maquette'!I204*1.5</f>
        <v>0</v>
      </c>
    </row>
    <row r="188" spans="15:16">
      <c r="O188" s="10">
        <f>'S5 Maquette'!I205*1.5</f>
        <v>0</v>
      </c>
      <c r="P188" s="10">
        <f>'S6 Maquette'!I205*1.5</f>
        <v>0</v>
      </c>
    </row>
    <row r="189" spans="15:16">
      <c r="O189" s="10">
        <f>'S5 Maquette'!I206*1.5</f>
        <v>0</v>
      </c>
      <c r="P189" s="10">
        <f>'S6 Maquette'!I206*1.5</f>
        <v>0</v>
      </c>
    </row>
    <row r="190" spans="15:16">
      <c r="O190" s="10">
        <f>'S5 Maquette'!I207*1.5</f>
        <v>0</v>
      </c>
      <c r="P190" s="10">
        <f>'S6 Maquette'!I207*1.5</f>
        <v>0</v>
      </c>
    </row>
    <row r="191" spans="15:16">
      <c r="O191" s="10">
        <f>'S5 Maquette'!I208*1.5</f>
        <v>0</v>
      </c>
      <c r="P191" s="10">
        <f>'S6 Maquette'!I208*1.5</f>
        <v>0</v>
      </c>
    </row>
    <row r="192" spans="15:16">
      <c r="O192" s="10">
        <f>'S5 Maquette'!I209*1.5</f>
        <v>0</v>
      </c>
      <c r="P192" s="10">
        <f>'S6 Maquette'!I209*1.5</f>
        <v>0</v>
      </c>
    </row>
    <row r="193" spans="15:16">
      <c r="O193" s="10">
        <f>'S5 Maquette'!I210*1.5</f>
        <v>0</v>
      </c>
      <c r="P193" s="10">
        <f>'S6 Maquette'!I210*1.5</f>
        <v>0</v>
      </c>
    </row>
    <row r="194" spans="15:16">
      <c r="O194" s="10">
        <f>'S5 Maquette'!I211*1.5</f>
        <v>0</v>
      </c>
      <c r="P194" s="10">
        <f>'S6 Maquette'!I211*1.5</f>
        <v>0</v>
      </c>
    </row>
    <row r="195" spans="15:16">
      <c r="O195" s="10">
        <f>'S5 Maquette'!I212*1.5</f>
        <v>0</v>
      </c>
      <c r="P195" s="10">
        <f>'S6 Maquette'!I212*1.5</f>
        <v>0</v>
      </c>
    </row>
    <row r="196" spans="15:16">
      <c r="O196" s="10">
        <f>'S5 Maquette'!I213*1.5</f>
        <v>0</v>
      </c>
      <c r="P196" s="10">
        <f>'S6 Maquette'!I213*1.5</f>
        <v>0</v>
      </c>
    </row>
    <row r="197" spans="15:16">
      <c r="O197" s="10">
        <f>'S5 Maquette'!I214*1.5</f>
        <v>0</v>
      </c>
      <c r="P197" s="10">
        <f>'S6 Maquette'!I214*1.5</f>
        <v>0</v>
      </c>
    </row>
    <row r="198" spans="15:16">
      <c r="O198" s="10">
        <f>'S5 Maquette'!I215*1.5</f>
        <v>0</v>
      </c>
      <c r="P198" s="10">
        <f>'S6 Maquette'!I215*1.5</f>
        <v>0</v>
      </c>
    </row>
    <row r="199" spans="15:16">
      <c r="O199" s="10">
        <f>'S5 Maquette'!I216*1.5</f>
        <v>0</v>
      </c>
      <c r="P199" s="10">
        <f>'S6 Maquette'!I216*1.5</f>
        <v>0</v>
      </c>
    </row>
    <row r="200" spans="15:16">
      <c r="O200" s="10">
        <f>'S5 Maquette'!I217*1.5</f>
        <v>0</v>
      </c>
      <c r="P200" s="10">
        <f>'S6 Maquette'!I217*1.5</f>
        <v>0</v>
      </c>
    </row>
    <row r="201" spans="15:16">
      <c r="O201" s="10">
        <f>'S5 Maquette'!I218*1.5</f>
        <v>0</v>
      </c>
      <c r="P201" s="10">
        <f>'S6 Maquette'!I218*1.5</f>
        <v>0</v>
      </c>
    </row>
    <row r="202" spans="15:16">
      <c r="O202" s="10">
        <f>'S5 Maquette'!I219*1.5</f>
        <v>0</v>
      </c>
      <c r="P202" s="10">
        <f>'S6 Maquette'!I219*1.5</f>
        <v>0</v>
      </c>
    </row>
    <row r="203" spans="15:16">
      <c r="O203" s="10">
        <f>'S5 Maquette'!I220*1.5</f>
        <v>0</v>
      </c>
      <c r="P203" s="10">
        <f>'S6 Maquette'!I220*1.5</f>
        <v>0</v>
      </c>
    </row>
    <row r="204" spans="15:16">
      <c r="O204" s="10">
        <f>'S5 Maquette'!I221*1.5</f>
        <v>0</v>
      </c>
      <c r="P204" s="10">
        <f>'S6 Maquette'!I221*1.5</f>
        <v>0</v>
      </c>
    </row>
    <row r="205" spans="15:16">
      <c r="O205" s="10">
        <f>'S5 Maquette'!I222*1.5</f>
        <v>0</v>
      </c>
      <c r="P205" s="10">
        <f>'S6 Maquette'!I222*1.5</f>
        <v>0</v>
      </c>
    </row>
    <row r="206" spans="15:16">
      <c r="O206" s="10">
        <f>'S5 Maquette'!I223*1.5</f>
        <v>0</v>
      </c>
      <c r="P206" s="10">
        <f>'S6 Maquette'!I223*1.5</f>
        <v>0</v>
      </c>
    </row>
    <row r="207" spans="15:16">
      <c r="O207" s="10">
        <f>'S5 Maquette'!I224*1.5</f>
        <v>0</v>
      </c>
      <c r="P207" s="10">
        <f>'S6 Maquette'!I224*1.5</f>
        <v>0</v>
      </c>
    </row>
    <row r="208" spans="15:16">
      <c r="O208" s="10">
        <f>'S5 Maquette'!I225*1.5</f>
        <v>0</v>
      </c>
      <c r="P208" s="10">
        <f>'S6 Maquette'!I225*1.5</f>
        <v>0</v>
      </c>
    </row>
    <row r="209" spans="15:16">
      <c r="O209" s="10">
        <f>'S5 Maquette'!I226*1.5</f>
        <v>0</v>
      </c>
      <c r="P209" s="10">
        <f>'S6 Maquette'!I226*1.5</f>
        <v>0</v>
      </c>
    </row>
    <row r="210" spans="15:16">
      <c r="O210" s="10">
        <f>'S5 Maquette'!I227*1.5</f>
        <v>0</v>
      </c>
      <c r="P210" s="10">
        <f>'S6 Maquette'!I227*1.5</f>
        <v>0</v>
      </c>
    </row>
    <row r="211" spans="15:16">
      <c r="O211" s="10">
        <f>'S5 Maquette'!I228*1.5</f>
        <v>0</v>
      </c>
      <c r="P211" s="10">
        <f>'S6 Maquette'!I228*1.5</f>
        <v>0</v>
      </c>
    </row>
    <row r="212" spans="15:16">
      <c r="O212" s="10">
        <f>'S5 Maquette'!I229*1.5</f>
        <v>0</v>
      </c>
      <c r="P212" s="10">
        <f>'S6 Maquette'!I229*1.5</f>
        <v>0</v>
      </c>
    </row>
    <row r="213" spans="15:16">
      <c r="O213" s="10">
        <f>'S5 Maquette'!I230*1.5</f>
        <v>0</v>
      </c>
      <c r="P213" s="10">
        <f>'S6 Maquette'!I230*1.5</f>
        <v>0</v>
      </c>
    </row>
    <row r="214" spans="15:16">
      <c r="O214" s="10">
        <f>'S5 Maquette'!I231*1.5</f>
        <v>0</v>
      </c>
      <c r="P214" s="10">
        <f>'S6 Maquette'!I231*1.5</f>
        <v>0</v>
      </c>
    </row>
    <row r="215" spans="15:16">
      <c r="O215" s="10">
        <f>'S5 Maquette'!I232*1.5</f>
        <v>0</v>
      </c>
      <c r="P215" s="10">
        <f>'S6 Maquette'!I232*1.5</f>
        <v>0</v>
      </c>
    </row>
    <row r="216" spans="15:16">
      <c r="O216" s="10">
        <f>'S5 Maquette'!I233*1.5</f>
        <v>0</v>
      </c>
      <c r="P216" s="10">
        <f>'S6 Maquette'!I233*1.5</f>
        <v>0</v>
      </c>
    </row>
    <row r="217" spans="15:16">
      <c r="O217" s="10">
        <f>'S5 Maquette'!I234*1.5</f>
        <v>0</v>
      </c>
      <c r="P217" s="10">
        <f>'S6 Maquette'!I234*1.5</f>
        <v>0</v>
      </c>
    </row>
    <row r="218" spans="15:16">
      <c r="O218" s="10">
        <f>'S5 Maquette'!I235*1.5</f>
        <v>0</v>
      </c>
      <c r="P218" s="10">
        <f>'S6 Maquette'!I235*1.5</f>
        <v>0</v>
      </c>
    </row>
    <row r="219" spans="15:16">
      <c r="O219" s="10">
        <f>'S5 Maquette'!I236*1.5</f>
        <v>0</v>
      </c>
      <c r="P219" s="10">
        <f>'S6 Maquette'!I236*1.5</f>
        <v>0</v>
      </c>
    </row>
    <row r="220" spans="15:16">
      <c r="O220" s="10">
        <f>'S5 Maquette'!I237*1.5</f>
        <v>0</v>
      </c>
      <c r="P220" s="10">
        <f>'S6 Maquette'!I237*1.5</f>
        <v>0</v>
      </c>
    </row>
    <row r="221" spans="15:16">
      <c r="O221" s="10">
        <f>'S5 Maquette'!I238*1.5</f>
        <v>0</v>
      </c>
      <c r="P221" s="10">
        <f>'S6 Maquette'!I238*1.5</f>
        <v>0</v>
      </c>
    </row>
    <row r="222" spans="15:16">
      <c r="O222" s="10">
        <f>'S5 Maquette'!I239*1.5</f>
        <v>0</v>
      </c>
      <c r="P222" s="10">
        <f>'S6 Maquette'!I239*1.5</f>
        <v>0</v>
      </c>
    </row>
    <row r="223" spans="15:16">
      <c r="O223" s="10">
        <f>'S5 Maquette'!I240*1.5</f>
        <v>0</v>
      </c>
      <c r="P223" s="10">
        <f>'S6 Maquette'!I240*1.5</f>
        <v>0</v>
      </c>
    </row>
    <row r="224" spans="15:16">
      <c r="O224" s="10">
        <f>'S5 Maquette'!I241*1.5</f>
        <v>0</v>
      </c>
      <c r="P224" s="10">
        <f>'S6 Maquette'!I241*1.5</f>
        <v>0</v>
      </c>
    </row>
    <row r="225" spans="15:16">
      <c r="O225" s="10">
        <f>'S5 Maquette'!I242*1.5</f>
        <v>0</v>
      </c>
      <c r="P225" s="10">
        <f>'S6 Maquette'!I242*1.5</f>
        <v>0</v>
      </c>
    </row>
    <row r="226" spans="15:16">
      <c r="O226" s="10">
        <f>'S5 Maquette'!I243*1.5</f>
        <v>0</v>
      </c>
      <c r="P226" s="10">
        <f>'S6 Maquette'!I243*1.5</f>
        <v>0</v>
      </c>
    </row>
    <row r="227" spans="15:16">
      <c r="O227" s="10">
        <f>'S5 Maquette'!I244*1.5</f>
        <v>0</v>
      </c>
      <c r="P227" s="10">
        <f>'S6 Maquette'!I244*1.5</f>
        <v>0</v>
      </c>
    </row>
    <row r="228" spans="15:16">
      <c r="O228" s="10">
        <f>'S5 Maquette'!I245*1.5</f>
        <v>0</v>
      </c>
      <c r="P228" s="10">
        <f>'S6 Maquette'!I245*1.5</f>
        <v>0</v>
      </c>
    </row>
    <row r="229" spans="15:16">
      <c r="O229" s="10">
        <f>'S5 Maquette'!I246*1.5</f>
        <v>0</v>
      </c>
      <c r="P229" s="10">
        <f>'S6 Maquette'!I246*1.5</f>
        <v>0</v>
      </c>
    </row>
    <row r="230" spans="15:16">
      <c r="O230" s="10">
        <f>'S5 Maquette'!I247*1.5</f>
        <v>0</v>
      </c>
      <c r="P230" s="10">
        <f>'S6 Maquette'!I247*1.5</f>
        <v>0</v>
      </c>
    </row>
    <row r="231" spans="15:16">
      <c r="O231" s="10">
        <f>'S5 Maquette'!I248*1.5</f>
        <v>0</v>
      </c>
      <c r="P231" s="10">
        <f>'S6 Maquette'!I248*1.5</f>
        <v>0</v>
      </c>
    </row>
    <row r="232" spans="15:16">
      <c r="O232" s="10">
        <f>'S5 Maquette'!I249*1.5</f>
        <v>0</v>
      </c>
      <c r="P232" s="10">
        <f>'S6 Maquette'!I249*1.5</f>
        <v>0</v>
      </c>
    </row>
    <row r="233" spans="15:16">
      <c r="O233" s="10">
        <f>'S5 Maquette'!I250*1.5</f>
        <v>0</v>
      </c>
      <c r="P233" s="10">
        <f>'S6 Maquette'!I250*1.5</f>
        <v>0</v>
      </c>
    </row>
    <row r="234" spans="15:16">
      <c r="O234" s="10">
        <f>'S5 Maquette'!I251*1.5</f>
        <v>0</v>
      </c>
      <c r="P234" s="10">
        <f>'S6 Maquette'!I251*1.5</f>
        <v>0</v>
      </c>
    </row>
    <row r="235" spans="15:16">
      <c r="O235" s="10">
        <f>'S5 Maquette'!I252*1.5</f>
        <v>0</v>
      </c>
      <c r="P235" s="10">
        <f>'S6 Maquette'!I252*1.5</f>
        <v>0</v>
      </c>
    </row>
    <row r="236" spans="15:16">
      <c r="O236" s="10">
        <f>'S5 Maquette'!I253*1.5</f>
        <v>0</v>
      </c>
      <c r="P236" s="10">
        <f>'S6 Maquette'!I253*1.5</f>
        <v>0</v>
      </c>
    </row>
    <row r="237" spans="15:16">
      <c r="O237" s="10">
        <f>'S5 Maquette'!I254*1.5</f>
        <v>0</v>
      </c>
      <c r="P237" s="10">
        <f>'S6 Maquette'!I254*1.5</f>
        <v>0</v>
      </c>
    </row>
    <row r="238" spans="15:16">
      <c r="O238" s="10">
        <f>'S5 Maquette'!I255*1.5</f>
        <v>0</v>
      </c>
      <c r="P238" s="10">
        <f>'S6 Maquette'!I255*1.5</f>
        <v>0</v>
      </c>
    </row>
    <row r="239" spans="15:16">
      <c r="O239" s="10">
        <f>'S5 Maquette'!I256*1.5</f>
        <v>0</v>
      </c>
      <c r="P239" s="10">
        <f>'S6 Maquette'!I256*1.5</f>
        <v>0</v>
      </c>
    </row>
    <row r="240" spans="15:16">
      <c r="O240" s="10">
        <f>'S5 Maquette'!I257*1.5</f>
        <v>0</v>
      </c>
      <c r="P240" s="10">
        <f>'S6 Maquette'!I257*1.5</f>
        <v>0</v>
      </c>
    </row>
    <row r="241" spans="15:16">
      <c r="O241" s="10">
        <f>'S5 Maquette'!I258*1.5</f>
        <v>0</v>
      </c>
      <c r="P241" s="10">
        <f>'S6 Maquette'!I258*1.5</f>
        <v>0</v>
      </c>
    </row>
    <row r="242" spans="15:16">
      <c r="O242" s="10">
        <f>'S5 Maquette'!I259*1.5</f>
        <v>0</v>
      </c>
      <c r="P242" s="10">
        <f>'S6 Maquette'!I259*1.5</f>
        <v>0</v>
      </c>
    </row>
    <row r="243" spans="15:16">
      <c r="O243" s="10">
        <f>'S5 Maquette'!I260*1.5</f>
        <v>0</v>
      </c>
      <c r="P243" s="10">
        <f>'S6 Maquette'!I260*1.5</f>
        <v>0</v>
      </c>
    </row>
    <row r="244" spans="15:16">
      <c r="O244" s="10">
        <f>'S5 Maquette'!I261*1.5</f>
        <v>0</v>
      </c>
      <c r="P244" s="10">
        <f>'S6 Maquette'!I261*1.5</f>
        <v>0</v>
      </c>
    </row>
    <row r="245" spans="15:16">
      <c r="O245" s="10">
        <f>'S5 Maquette'!I262*1.5</f>
        <v>0</v>
      </c>
      <c r="P245" s="10">
        <f>'S6 Maquette'!I262*1.5</f>
        <v>0</v>
      </c>
    </row>
    <row r="246" spans="15:16">
      <c r="O246" s="10">
        <f>'S5 Maquette'!I263*1.5</f>
        <v>0</v>
      </c>
      <c r="P246" s="10">
        <f>'S6 Maquette'!I263*1.5</f>
        <v>0</v>
      </c>
    </row>
    <row r="247" spans="15:16">
      <c r="O247" s="10">
        <f>'S5 Maquette'!I264*1.5</f>
        <v>0</v>
      </c>
      <c r="P247" s="10">
        <f>'S6 Maquette'!I264*1.5</f>
        <v>0</v>
      </c>
    </row>
    <row r="248" spans="15:16">
      <c r="O248" s="10">
        <f>'S5 Maquette'!I265*1.5</f>
        <v>0</v>
      </c>
      <c r="P248" s="10">
        <f>'S6 Maquette'!I265*1.5</f>
        <v>0</v>
      </c>
    </row>
    <row r="249" spans="15:16">
      <c r="O249" s="10">
        <f>'S5 Maquette'!I266*1.5</f>
        <v>0</v>
      </c>
      <c r="P249" s="10">
        <f>'S6 Maquette'!I266*1.5</f>
        <v>0</v>
      </c>
    </row>
    <row r="250" spans="15:16">
      <c r="O250" s="10">
        <f>'S5 Maquette'!I267*1.5</f>
        <v>0</v>
      </c>
      <c r="P250" s="10">
        <f>'S6 Maquette'!I267*1.5</f>
        <v>0</v>
      </c>
    </row>
    <row r="251" spans="15:16">
      <c r="O251" s="10">
        <f>'S5 Maquette'!I268*1.5</f>
        <v>0</v>
      </c>
      <c r="P251" s="10">
        <f>'S6 Maquette'!I268*1.5</f>
        <v>0</v>
      </c>
    </row>
    <row r="252" spans="15:16">
      <c r="O252" s="10">
        <f>'S5 Maquette'!I269*1.5</f>
        <v>0</v>
      </c>
      <c r="P252" s="10">
        <f>'S6 Maquette'!I269*1.5</f>
        <v>0</v>
      </c>
    </row>
    <row r="253" spans="15:16">
      <c r="O253" s="10">
        <f>'S5 Maquette'!I270*1.5</f>
        <v>0</v>
      </c>
      <c r="P253" s="10">
        <f>'S6 Maquette'!I270*1.5</f>
        <v>0</v>
      </c>
    </row>
    <row r="254" spans="15:16">
      <c r="O254" s="10">
        <f>'S5 Maquette'!I271*1.5</f>
        <v>0</v>
      </c>
      <c r="P254" s="10">
        <f>'S6 Maquette'!I271*1.5</f>
        <v>0</v>
      </c>
    </row>
    <row r="255" spans="15:16">
      <c r="O255" s="10">
        <f>'S5 Maquette'!I272*1.5</f>
        <v>0</v>
      </c>
      <c r="P255" s="10">
        <f>'S6 Maquette'!I272*1.5</f>
        <v>0</v>
      </c>
    </row>
    <row r="256" spans="15:16">
      <c r="O256" s="10">
        <f>'S5 Maquette'!I273*1.5</f>
        <v>0</v>
      </c>
      <c r="P256" s="10">
        <f>'S6 Maquette'!I273*1.5</f>
        <v>0</v>
      </c>
    </row>
    <row r="257" spans="15:16">
      <c r="O257" s="10">
        <f>'S5 Maquette'!I274*1.5</f>
        <v>0</v>
      </c>
      <c r="P257" s="10">
        <f>'S6 Maquette'!I274*1.5</f>
        <v>0</v>
      </c>
    </row>
    <row r="258" spans="15:16">
      <c r="O258" s="10">
        <f>'S5 Maquette'!I275*1.5</f>
        <v>0</v>
      </c>
      <c r="P258" s="10">
        <f>'S6 Maquette'!I275*1.5</f>
        <v>0</v>
      </c>
    </row>
    <row r="259" spans="15:16">
      <c r="O259" s="10">
        <f>'S5 Maquette'!I276*1.5</f>
        <v>0</v>
      </c>
      <c r="P259" s="10">
        <f>'S6 Maquette'!I276*1.5</f>
        <v>0</v>
      </c>
    </row>
    <row r="260" spans="15:16">
      <c r="O260" s="10">
        <f>'S5 Maquette'!I277*1.5</f>
        <v>0</v>
      </c>
      <c r="P260" s="10">
        <f>'S6 Maquette'!I277*1.5</f>
        <v>0</v>
      </c>
    </row>
    <row r="261" spans="15:16">
      <c r="O261" s="10">
        <f>'S5 Maquette'!I278*1.5</f>
        <v>0</v>
      </c>
      <c r="P261" s="10">
        <f>'S6 Maquette'!I278*1.5</f>
        <v>0</v>
      </c>
    </row>
    <row r="262" spans="15:16">
      <c r="O262" s="10">
        <f>'S5 Maquette'!I279*1.5</f>
        <v>0</v>
      </c>
      <c r="P262" s="10">
        <f>'S6 Maquette'!I279*1.5</f>
        <v>0</v>
      </c>
    </row>
    <row r="263" spans="15:16">
      <c r="O263" s="10">
        <f>'S5 Maquette'!I280*1.5</f>
        <v>0</v>
      </c>
      <c r="P263" s="10">
        <f>'S6 Maquette'!I280*1.5</f>
        <v>0</v>
      </c>
    </row>
    <row r="264" spans="15:16">
      <c r="O264" s="10">
        <f>'S5 Maquette'!I281*1.5</f>
        <v>0</v>
      </c>
      <c r="P264" s="10">
        <f>'S6 Maquette'!I281*1.5</f>
        <v>0</v>
      </c>
    </row>
    <row r="265" spans="15:16">
      <c r="O265" s="10">
        <f>'S5 Maquette'!I282*1.5</f>
        <v>0</v>
      </c>
      <c r="P265" s="10">
        <f>'S6 Maquette'!I282*1.5</f>
        <v>0</v>
      </c>
    </row>
    <row r="266" spans="15:16">
      <c r="O266" s="10">
        <f>'S5 Maquette'!I283*1.5</f>
        <v>0</v>
      </c>
      <c r="P266" s="10">
        <f>'S6 Maquette'!I283*1.5</f>
        <v>0</v>
      </c>
    </row>
    <row r="267" spans="15:16">
      <c r="O267" s="10">
        <f>'S5 Maquette'!I284*1.5</f>
        <v>0</v>
      </c>
      <c r="P267" s="10">
        <f>'S6 Maquette'!I284*1.5</f>
        <v>0</v>
      </c>
    </row>
    <row r="268" spans="15:16">
      <c r="O268" s="10">
        <f>'S5 Maquette'!I285*1.5</f>
        <v>0</v>
      </c>
      <c r="P268" s="10">
        <f>'S6 Maquette'!I285*1.5</f>
        <v>0</v>
      </c>
    </row>
    <row r="269" spans="15:16">
      <c r="O269" s="10">
        <f>'S5 Maquette'!I286*1.5</f>
        <v>0</v>
      </c>
      <c r="P269" s="10">
        <f>'S6 Maquette'!I286*1.5</f>
        <v>0</v>
      </c>
    </row>
    <row r="270" spans="15:16">
      <c r="O270" s="10">
        <f>'S5 Maquette'!I287*1.5</f>
        <v>0</v>
      </c>
      <c r="P270" s="10">
        <f>'S6 Maquette'!I287*1.5</f>
        <v>0</v>
      </c>
    </row>
    <row r="271" spans="15:16">
      <c r="O271" s="10">
        <f>'S5 Maquette'!I288*1.5</f>
        <v>0</v>
      </c>
      <c r="P271" s="10">
        <f>'S6 Maquette'!I288*1.5</f>
        <v>0</v>
      </c>
    </row>
    <row r="272" spans="15:16">
      <c r="O272" s="10">
        <f>'S5 Maquette'!I289*1.5</f>
        <v>0</v>
      </c>
      <c r="P272" s="10">
        <f>'S6 Maquette'!I289*1.5</f>
        <v>0</v>
      </c>
    </row>
    <row r="273" spans="15:16">
      <c r="O273" s="10">
        <f>'S5 Maquette'!I290*1.5</f>
        <v>0</v>
      </c>
      <c r="P273" s="10">
        <f>'S6 Maquette'!I290*1.5</f>
        <v>0</v>
      </c>
    </row>
    <row r="274" spans="15:16">
      <c r="O274" s="10">
        <f>'S5 Maquette'!I291*1.5</f>
        <v>0</v>
      </c>
      <c r="P274" s="10">
        <f>'S6 Maquette'!I291*1.5</f>
        <v>0</v>
      </c>
    </row>
    <row r="275" spans="15:16">
      <c r="O275" s="10">
        <f>'S5 Maquette'!I292*1.5</f>
        <v>0</v>
      </c>
      <c r="P275" s="10">
        <f>'S6 Maquette'!I292*1.5</f>
        <v>0</v>
      </c>
    </row>
    <row r="276" spans="15:16">
      <c r="O276" s="10">
        <f>'S5 Maquette'!I293*1.5</f>
        <v>0</v>
      </c>
      <c r="P276" s="10">
        <f>'S6 Maquette'!I293*1.5</f>
        <v>0</v>
      </c>
    </row>
    <row r="277" spans="15:16">
      <c r="O277" s="10">
        <f>'S5 Maquette'!I294*1.5</f>
        <v>0</v>
      </c>
      <c r="P277" s="10">
        <f>'S6 Maquette'!I294*1.5</f>
        <v>0</v>
      </c>
    </row>
    <row r="278" spans="15:16">
      <c r="O278" s="10">
        <f>'S5 Maquette'!I295*1.5</f>
        <v>0</v>
      </c>
      <c r="P278" s="10">
        <f>'S6 Maquette'!I295*1.5</f>
        <v>0</v>
      </c>
    </row>
    <row r="279" spans="15:16">
      <c r="O279" s="10">
        <f>'S5 Maquette'!I296*1.5</f>
        <v>0</v>
      </c>
      <c r="P279" s="10">
        <f>'S6 Maquette'!I296*1.5</f>
        <v>0</v>
      </c>
    </row>
    <row r="280" spans="15:16">
      <c r="O280" s="10">
        <f>'S5 Maquette'!I297*1.5</f>
        <v>0</v>
      </c>
      <c r="P280" s="10">
        <f>'S6 Maquette'!I297*1.5</f>
        <v>0</v>
      </c>
    </row>
    <row r="281" spans="15:16">
      <c r="O281" s="10">
        <f>'S5 Maquette'!I298*1.5</f>
        <v>0</v>
      </c>
      <c r="P281" s="10">
        <f>'S6 Maquette'!I298*1.5</f>
        <v>0</v>
      </c>
    </row>
    <row r="282" spans="15:16">
      <c r="O282" s="10">
        <f>'S5 Maquette'!I299*1.5</f>
        <v>0</v>
      </c>
      <c r="P282" s="10">
        <f>'S6 Maquette'!I299*1.5</f>
        <v>0</v>
      </c>
    </row>
    <row r="283" spans="15:16">
      <c r="O283" s="10">
        <f>'S5 Maquette'!I300*1.5</f>
        <v>0</v>
      </c>
      <c r="P283" s="10">
        <f>'S6 Maquette'!I300*1.5</f>
        <v>0</v>
      </c>
    </row>
    <row r="284" spans="15:16">
      <c r="O284" s="10">
        <f>'S5 Maquette'!I301*1.5</f>
        <v>0</v>
      </c>
      <c r="P284" s="10">
        <f>'S6 Maquette'!I301*1.5</f>
        <v>0</v>
      </c>
    </row>
    <row r="285" spans="15:16">
      <c r="O285" s="10">
        <f>'S5 Maquette'!I302*1.5</f>
        <v>0</v>
      </c>
      <c r="P285" s="10">
        <f>'S6 Maquette'!I302*1.5</f>
        <v>0</v>
      </c>
    </row>
    <row r="286" spans="15:16">
      <c r="O286" s="10">
        <f>'S5 Maquette'!I303*1.5</f>
        <v>0</v>
      </c>
      <c r="P286" s="10">
        <f>'S6 Maquette'!I303*1.5</f>
        <v>0</v>
      </c>
    </row>
    <row r="287" spans="15:16">
      <c r="O287" s="10">
        <f>'S5 Maquette'!I304*1.5</f>
        <v>0</v>
      </c>
      <c r="P287" s="10">
        <f>'S6 Maquette'!I304*1.5</f>
        <v>0</v>
      </c>
    </row>
    <row r="288" spans="15:16">
      <c r="O288" s="10">
        <f>'S5 Maquette'!I305*1.5</f>
        <v>0</v>
      </c>
      <c r="P288" s="10">
        <f>'S6 Maquette'!I305*1.5</f>
        <v>0</v>
      </c>
    </row>
    <row r="289" spans="15:16">
      <c r="O289" s="10">
        <f>'S5 Maquette'!I306*1.5</f>
        <v>0</v>
      </c>
      <c r="P289" s="10">
        <f>'S6 Maquette'!I306*1.5</f>
        <v>0</v>
      </c>
    </row>
    <row r="290" spans="15:16">
      <c r="O290" s="10">
        <f>'S5 Maquette'!I307*1.5</f>
        <v>0</v>
      </c>
      <c r="P290" s="10">
        <f>'S6 Maquette'!I307*1.5</f>
        <v>0</v>
      </c>
    </row>
    <row r="291" spans="15:16">
      <c r="O291" s="10">
        <f>'S5 Maquette'!I308*1.5</f>
        <v>0</v>
      </c>
      <c r="P291" s="10">
        <f>'S6 Maquette'!I308*1.5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zoomScale="130" zoomScaleNormal="130" workbookViewId="0">
      <selection activeCell="A21" sqref="A21:D38"/>
    </sheetView>
  </sheetViews>
  <sheetFormatPr baseColWidth="10" defaultColWidth="11.453125" defaultRowHeight="14.5"/>
  <cols>
    <col min="1" max="1" width="25.36328125" customWidth="1"/>
    <col min="2" max="3" width="66.453125" bestFit="1" customWidth="1"/>
    <col min="4" max="4" width="37.1796875" customWidth="1"/>
  </cols>
  <sheetData>
    <row r="1" spans="1:159" ht="43.25" customHeight="1">
      <c r="A1" s="100" t="s">
        <v>192</v>
      </c>
      <c r="B1" s="100"/>
      <c r="C1" s="100"/>
      <c r="D1" s="10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>
      <c r="A4" s="1" t="s">
        <v>195</v>
      </c>
      <c r="B4" s="82" t="s">
        <v>63</v>
      </c>
      <c r="C4" s="82"/>
      <c r="D4" s="8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108" t="s">
        <v>197</v>
      </c>
      <c r="B8" s="108"/>
      <c r="C8" s="108"/>
      <c r="D8" s="10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9" t="s">
        <v>198</v>
      </c>
      <c r="B9" s="109" t="s">
        <v>279</v>
      </c>
      <c r="C9" s="109"/>
      <c r="D9" s="10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99" t="s">
        <v>199</v>
      </c>
      <c r="B11" s="99"/>
      <c r="C11" s="99" t="s">
        <v>200</v>
      </c>
      <c r="D11" s="9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99"/>
      <c r="B12" s="99"/>
      <c r="C12" s="99"/>
      <c r="D12" s="9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99" t="e">
        <f>Calcul!A10</f>
        <v>#REF!</v>
      </c>
      <c r="B13" s="99"/>
      <c r="C13" s="99" t="e">
        <f>Calcul!A22</f>
        <v>#REF!</v>
      </c>
      <c r="D13" s="9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99"/>
      <c r="B14" s="99"/>
      <c r="C14" s="99"/>
      <c r="D14" s="9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07" t="s">
        <v>201</v>
      </c>
      <c r="B18" s="107"/>
      <c r="C18" s="107"/>
      <c r="D18" s="10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02" t="s">
        <v>203</v>
      </c>
      <c r="B20" s="103"/>
      <c r="C20" s="103"/>
      <c r="D20" s="10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06" t="s">
        <v>296</v>
      </c>
      <c r="B21" s="98"/>
      <c r="C21" s="98"/>
      <c r="D21" s="9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98"/>
      <c r="B22" s="98"/>
      <c r="C22" s="98"/>
      <c r="D22" s="9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8"/>
      <c r="B23" s="98"/>
      <c r="C23" s="98"/>
      <c r="D23" s="9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02" t="s">
        <v>204</v>
      </c>
      <c r="B24" s="103"/>
      <c r="C24" s="103"/>
      <c r="D24" s="10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9" t="s">
        <v>297</v>
      </c>
      <c r="B25" s="90"/>
      <c r="C25" s="90"/>
      <c r="D25" s="9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92"/>
      <c r="B26" s="93"/>
      <c r="C26" s="93"/>
      <c r="D26" s="9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95"/>
      <c r="B27" s="96"/>
      <c r="C27" s="96"/>
      <c r="D27" s="9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02" t="s">
        <v>205</v>
      </c>
      <c r="B28" s="103"/>
      <c r="C28" s="103"/>
      <c r="D28" s="10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98" t="s">
        <v>298</v>
      </c>
      <c r="B29" s="98"/>
      <c r="C29" s="98"/>
      <c r="D29" s="9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98"/>
      <c r="B30" s="98"/>
      <c r="C30" s="98"/>
      <c r="D30" s="9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98"/>
      <c r="B31" s="98"/>
      <c r="C31" s="98"/>
      <c r="D31" s="9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02" t="s">
        <v>206</v>
      </c>
      <c r="B32" s="103"/>
      <c r="C32" s="103"/>
      <c r="D32" s="10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06" t="s">
        <v>299</v>
      </c>
      <c r="B33" s="98"/>
      <c r="C33" s="98"/>
      <c r="D33" s="9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8"/>
      <c r="B34" s="98"/>
      <c r="C34" s="98"/>
      <c r="D34" s="9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8"/>
      <c r="B35" s="98"/>
      <c r="C35" s="98"/>
      <c r="D35" s="9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07" t="s">
        <v>207</v>
      </c>
      <c r="B36" s="107"/>
      <c r="C36" s="107"/>
      <c r="D36" s="10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8" t="s">
        <v>295</v>
      </c>
      <c r="B37" s="98"/>
      <c r="C37" s="98"/>
      <c r="D37" s="9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8"/>
      <c r="B38" s="98"/>
      <c r="C38" s="98"/>
      <c r="D38" s="9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05" t="s">
        <v>208</v>
      </c>
      <c r="B39" s="105"/>
      <c r="C39" s="105"/>
      <c r="D39" s="10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01" t="s">
        <v>209</v>
      </c>
      <c r="B40" s="101"/>
      <c r="C40" s="101"/>
      <c r="D40" s="10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01" t="s">
        <v>210</v>
      </c>
      <c r="B41" s="101"/>
      <c r="C41" s="101"/>
      <c r="D41" s="10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317" priority="2">
      <formula>$B2="Licence"</formula>
    </cfRule>
  </conditionalFormatting>
  <conditionalFormatting sqref="C5">
    <cfRule type="expression" dxfId="316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2"/>
  <sheetViews>
    <sheetView zoomScale="90" zoomScaleNormal="90" workbookViewId="0">
      <pane ySplit="18" topLeftCell="A26" activePane="bottomLeft" state="frozen"/>
      <selection pane="bottomLeft" activeCell="C43" sqref="C43"/>
    </sheetView>
  </sheetViews>
  <sheetFormatPr baseColWidth="10" defaultColWidth="11.453125" defaultRowHeight="14.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5.1796875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32"/>
      <c r="B1" s="132"/>
      <c r="C1" s="132"/>
      <c r="D1" s="132"/>
      <c r="E1" s="132"/>
      <c r="F1" s="132"/>
      <c r="G1" s="132"/>
      <c r="H1" s="132"/>
      <c r="I1" s="132"/>
      <c r="J1" s="132"/>
    </row>
    <row r="2" spans="1:10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10">
      <c r="A3" s="132"/>
      <c r="B3" s="132"/>
      <c r="C3" s="132"/>
      <c r="D3" s="132"/>
      <c r="E3" s="132"/>
      <c r="F3" s="132"/>
      <c r="G3" s="132"/>
      <c r="H3" s="132"/>
      <c r="I3" s="132"/>
      <c r="J3" s="132"/>
    </row>
    <row r="4" spans="1:10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10">
      <c r="A5" s="132"/>
      <c r="B5" s="132"/>
      <c r="C5" s="132"/>
      <c r="D5" s="132"/>
      <c r="E5" s="132"/>
      <c r="F5" s="132"/>
      <c r="G5" s="132"/>
      <c r="H5" s="132"/>
      <c r="I5" s="132"/>
      <c r="J5" s="132"/>
    </row>
    <row r="6" spans="1:10">
      <c r="A6" s="132"/>
      <c r="B6" s="132"/>
      <c r="C6" s="132"/>
      <c r="D6" s="132"/>
      <c r="E6" s="132"/>
      <c r="F6" s="132"/>
      <c r="G6" s="132"/>
      <c r="H6" s="132"/>
      <c r="I6" s="132"/>
      <c r="J6" s="132"/>
    </row>
    <row r="7" spans="1:10" ht="18" customHeight="1">
      <c r="A7" s="111" t="s">
        <v>211</v>
      </c>
      <c r="B7" s="114" t="str">
        <f>'Fiche Générale'!B3</f>
        <v>Portail_LLAC</v>
      </c>
      <c r="C7" s="111" t="s">
        <v>212</v>
      </c>
      <c r="D7" s="111"/>
      <c r="E7" s="113" t="str">
        <f>'Fiche Générale'!B4</f>
        <v>Langues, littératures et civilisations étrangères et régionales (LLCER)</v>
      </c>
      <c r="F7" s="114"/>
      <c r="G7" s="111" t="s">
        <v>213</v>
      </c>
      <c r="H7" s="131">
        <f>'Fiche Générale'!B5</f>
        <v>0</v>
      </c>
      <c r="I7" s="131"/>
      <c r="J7" s="131"/>
    </row>
    <row r="8" spans="1:10" ht="18" customHeight="1">
      <c r="A8" s="111"/>
      <c r="B8" s="116"/>
      <c r="C8" s="111"/>
      <c r="D8" s="111"/>
      <c r="E8" s="115"/>
      <c r="F8" s="116"/>
      <c r="G8" s="111"/>
      <c r="H8" s="131"/>
      <c r="I8" s="131"/>
      <c r="J8" s="131"/>
    </row>
    <row r="9" spans="1:10" ht="18" customHeight="1">
      <c r="A9" s="111"/>
      <c r="B9" s="116"/>
      <c r="C9" s="111"/>
      <c r="D9" s="111"/>
      <c r="E9" s="117"/>
      <c r="F9" s="118"/>
      <c r="G9" s="111"/>
      <c r="H9" s="131"/>
      <c r="I9" s="131"/>
      <c r="J9" s="131"/>
    </row>
    <row r="10" spans="1:10" ht="18" customHeight="1">
      <c r="A10" s="111"/>
      <c r="B10" s="116"/>
      <c r="C10" s="112" t="s">
        <v>214</v>
      </c>
      <c r="D10" s="112"/>
      <c r="E10" s="119" t="str">
        <f>'Fiche Générale'!B9</f>
        <v>Espagnol 2D</v>
      </c>
      <c r="F10" s="120"/>
      <c r="G10" s="120"/>
      <c r="H10" s="120"/>
      <c r="I10" s="120"/>
      <c r="J10" s="121"/>
    </row>
    <row r="11" spans="1:10" ht="18" customHeight="1">
      <c r="A11" s="111"/>
      <c r="B11" s="118"/>
      <c r="C11" s="112"/>
      <c r="D11" s="112"/>
      <c r="E11" s="122"/>
      <c r="F11" s="123"/>
      <c r="G11" s="123"/>
      <c r="H11" s="123"/>
      <c r="I11" s="123"/>
      <c r="J11" s="124"/>
    </row>
    <row r="13" spans="1:10">
      <c r="A13" s="110" t="s">
        <v>215</v>
      </c>
      <c r="B13" s="125" t="s">
        <v>216</v>
      </c>
      <c r="C13" s="110" t="s">
        <v>217</v>
      </c>
      <c r="D13" s="110"/>
      <c r="E13" s="110"/>
      <c r="F13" s="110"/>
      <c r="G13" s="110" t="s">
        <v>199</v>
      </c>
      <c r="H13" s="82" t="e">
        <f>Calcul!A7</f>
        <v>#REF!</v>
      </c>
      <c r="I13" s="82"/>
    </row>
    <row r="14" spans="1:10">
      <c r="A14" s="110"/>
      <c r="B14" s="126"/>
      <c r="C14" s="110"/>
      <c r="D14" s="110"/>
      <c r="E14" s="110"/>
      <c r="F14" s="110"/>
      <c r="G14" s="110"/>
      <c r="H14" s="82"/>
      <c r="I14" s="82"/>
    </row>
    <row r="15" spans="1:10">
      <c r="A15" s="110" t="s">
        <v>218</v>
      </c>
      <c r="B15" s="125" t="s">
        <v>185</v>
      </c>
      <c r="C15" s="127" t="s">
        <v>219</v>
      </c>
      <c r="D15" s="128"/>
      <c r="E15" s="110"/>
      <c r="F15" s="110"/>
      <c r="G15" s="110" t="s">
        <v>200</v>
      </c>
      <c r="H15" s="82" t="e">
        <f>Calcul!A20</f>
        <v>#REF!</v>
      </c>
      <c r="I15" s="82"/>
    </row>
    <row r="16" spans="1:10">
      <c r="A16" s="110"/>
      <c r="B16" s="126"/>
      <c r="C16" s="129"/>
      <c r="D16" s="130"/>
      <c r="E16" s="110"/>
      <c r="F16" s="110"/>
      <c r="G16" s="110"/>
      <c r="H16" s="82"/>
      <c r="I16" s="82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3">
        <v>0</v>
      </c>
      <c r="B19" s="51" t="s">
        <v>227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>
      <c r="A22" s="53" t="s">
        <v>232</v>
      </c>
      <c r="B22" s="52" t="s">
        <v>233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>
      <c r="A24" s="53" t="s">
        <v>235</v>
      </c>
      <c r="B24" s="52" t="s">
        <v>236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>
      <c r="A25" s="53" t="s">
        <v>237</v>
      </c>
      <c r="B25" s="52" t="s">
        <v>238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>
      <c r="A26" s="53" t="s">
        <v>239</v>
      </c>
      <c r="B26" s="52" t="s">
        <v>240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>
      <c r="A27" s="7"/>
      <c r="B27" s="62" t="s">
        <v>271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5" customHeight="1">
      <c r="A28" s="7"/>
      <c r="B28" s="63" t="s">
        <v>272</v>
      </c>
      <c r="C28" s="7" t="s">
        <v>23</v>
      </c>
      <c r="D28" s="7"/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25" customHeight="1">
      <c r="A29" s="7"/>
      <c r="B29" s="63" t="s">
        <v>273</v>
      </c>
      <c r="C29" s="7" t="s">
        <v>23</v>
      </c>
      <c r="D29" s="7"/>
      <c r="E29" s="5"/>
      <c r="F29" s="5"/>
      <c r="G29" s="5"/>
      <c r="H29" s="7"/>
      <c r="I29" s="63">
        <v>12</v>
      </c>
      <c r="J29" s="63">
        <v>12</v>
      </c>
      <c r="K29" s="63">
        <v>24</v>
      </c>
      <c r="L29" s="7"/>
      <c r="M29" s="7"/>
      <c r="N29" s="5"/>
      <c r="O29" s="5"/>
    </row>
    <row r="30" spans="1:15" ht="43.25" customHeight="1">
      <c r="A30" s="7"/>
      <c r="B30" s="62" t="s">
        <v>281</v>
      </c>
      <c r="C30" s="7" t="s">
        <v>13</v>
      </c>
      <c r="D30" s="7">
        <v>6</v>
      </c>
      <c r="E30" s="5"/>
      <c r="F30" s="5"/>
      <c r="G30" s="5"/>
      <c r="H30" s="7"/>
      <c r="I30" s="63"/>
      <c r="J30" s="63"/>
      <c r="K30" s="63"/>
      <c r="L30" s="7"/>
      <c r="M30" s="7"/>
      <c r="N30" s="5"/>
      <c r="O30" s="5"/>
    </row>
    <row r="31" spans="1:15" ht="43.25" customHeight="1">
      <c r="A31" s="7"/>
      <c r="B31" s="63" t="s">
        <v>274</v>
      </c>
      <c r="C31" s="7" t="s">
        <v>23</v>
      </c>
      <c r="D31" s="7"/>
      <c r="E31" s="5"/>
      <c r="F31" s="5"/>
      <c r="G31" s="5"/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25" customHeight="1">
      <c r="A32" s="7"/>
      <c r="B32" s="63" t="s">
        <v>275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25" customHeight="1">
      <c r="A33" s="7"/>
      <c r="B33" s="63" t="s">
        <v>283</v>
      </c>
      <c r="C33" s="7" t="s">
        <v>23</v>
      </c>
      <c r="D33" s="7"/>
      <c r="E33" s="5"/>
      <c r="F33" s="5"/>
      <c r="G33" s="5"/>
      <c r="H33" s="7"/>
      <c r="I33" s="63">
        <v>12</v>
      </c>
      <c r="J33" s="63">
        <v>12</v>
      </c>
      <c r="K33" s="63"/>
      <c r="L33" s="7"/>
      <c r="M33" s="7"/>
      <c r="N33" s="5"/>
      <c r="O33" s="5"/>
    </row>
    <row r="34" spans="1:15" ht="43.25" customHeight="1">
      <c r="A34" s="7"/>
      <c r="B34" s="62" t="s">
        <v>280</v>
      </c>
      <c r="C34" s="7" t="s">
        <v>13</v>
      </c>
      <c r="D34" s="7">
        <v>6</v>
      </c>
      <c r="E34" s="5"/>
      <c r="F34" s="5"/>
      <c r="G34" s="5"/>
      <c r="H34" s="7"/>
      <c r="I34" s="63"/>
      <c r="J34" s="63"/>
      <c r="K34" s="63"/>
      <c r="L34" s="7"/>
      <c r="M34" s="7"/>
      <c r="N34" s="5"/>
      <c r="O34" s="5"/>
    </row>
    <row r="35" spans="1:15" ht="43.25" customHeight="1">
      <c r="A35" s="7"/>
      <c r="B35" s="63" t="s">
        <v>276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25" customHeight="1">
      <c r="A36" s="24"/>
      <c r="B36" s="63" t="s">
        <v>277</v>
      </c>
      <c r="C36" s="7" t="s">
        <v>23</v>
      </c>
      <c r="D36" s="7"/>
      <c r="E36" s="5"/>
      <c r="F36" s="5"/>
      <c r="G36" s="5"/>
      <c r="H36" s="7"/>
      <c r="I36" s="63">
        <v>12</v>
      </c>
      <c r="J36" s="63">
        <v>12</v>
      </c>
      <c r="K36" s="63"/>
      <c r="L36" s="7"/>
      <c r="M36" s="7"/>
      <c r="N36" s="5"/>
      <c r="O36" s="5"/>
    </row>
    <row r="37" spans="1:15" ht="43.25" customHeight="1">
      <c r="A37" s="24"/>
      <c r="B37" s="63" t="s">
        <v>284</v>
      </c>
      <c r="C37" s="7" t="s">
        <v>23</v>
      </c>
      <c r="D37" s="7"/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ht="43.25" customHeight="1">
      <c r="A38" s="24"/>
      <c r="B38" s="64" t="s">
        <v>290</v>
      </c>
      <c r="C38" s="7" t="s">
        <v>13</v>
      </c>
      <c r="D38" s="7">
        <v>6</v>
      </c>
      <c r="E38" s="5"/>
      <c r="F38" s="5"/>
      <c r="G38" s="5"/>
      <c r="H38" s="7"/>
      <c r="I38" s="63"/>
      <c r="J38" s="63"/>
      <c r="K38" s="63"/>
      <c r="L38" s="7"/>
      <c r="M38" s="7"/>
      <c r="N38" s="5"/>
      <c r="O38" s="5"/>
    </row>
    <row r="39" spans="1:15" ht="43.25" customHeight="1">
      <c r="A39" s="24"/>
      <c r="B39" s="63" t="s">
        <v>272</v>
      </c>
      <c r="C39" s="7" t="s">
        <v>23</v>
      </c>
      <c r="D39" s="7"/>
      <c r="E39" s="5"/>
      <c r="F39" s="5"/>
      <c r="G39" s="5"/>
      <c r="H39" s="7"/>
      <c r="I39" s="63"/>
      <c r="J39" s="63">
        <v>24</v>
      </c>
      <c r="K39" s="63"/>
      <c r="L39" s="7"/>
      <c r="M39" s="7"/>
      <c r="N39" s="5"/>
      <c r="O39" s="5"/>
    </row>
    <row r="40" spans="1:15" ht="43.25" customHeight="1">
      <c r="A40" s="24"/>
      <c r="B40" s="63" t="s">
        <v>286</v>
      </c>
      <c r="C40" s="7" t="s">
        <v>23</v>
      </c>
      <c r="D40" s="7"/>
      <c r="E40" s="5"/>
      <c r="F40" s="5"/>
      <c r="G40" s="5"/>
      <c r="H40" s="7"/>
      <c r="I40" s="63">
        <v>18</v>
      </c>
      <c r="J40" s="63"/>
      <c r="K40" s="63"/>
      <c r="L40" s="7"/>
      <c r="M40" s="7"/>
      <c r="N40" s="5"/>
      <c r="O40" s="5"/>
    </row>
    <row r="41" spans="1:15" ht="43.25" customHeight="1">
      <c r="A41" s="24"/>
      <c r="B41" s="6" t="s">
        <v>287</v>
      </c>
      <c r="C41" s="7" t="s">
        <v>23</v>
      </c>
      <c r="D41" s="7"/>
      <c r="E41" s="5"/>
      <c r="F41" s="5"/>
      <c r="G41" s="5"/>
      <c r="H41" s="7"/>
      <c r="J41" s="16">
        <v>12</v>
      </c>
      <c r="L41" s="7"/>
      <c r="M41" s="7"/>
      <c r="N41" s="5"/>
      <c r="O41" s="5"/>
    </row>
    <row r="42" spans="1:15" ht="43.25" customHeight="1">
      <c r="A42" s="24"/>
      <c r="B42" s="65" t="s">
        <v>291</v>
      </c>
      <c r="C42" s="7" t="s">
        <v>23</v>
      </c>
      <c r="D42" s="7"/>
      <c r="E42" s="5"/>
      <c r="F42" s="5"/>
      <c r="G42" s="5"/>
      <c r="H42" s="7"/>
      <c r="I42" s="66">
        <v>10</v>
      </c>
      <c r="L42" s="7"/>
      <c r="M42" s="7"/>
      <c r="N42" s="67" t="s">
        <v>293</v>
      </c>
      <c r="O42" s="5"/>
    </row>
    <row r="43" spans="1:15" ht="43.25" customHeight="1">
      <c r="A43" s="24"/>
      <c r="B43" s="65" t="s">
        <v>292</v>
      </c>
      <c r="C43" s="7" t="s">
        <v>23</v>
      </c>
      <c r="D43" s="7"/>
      <c r="E43" s="5"/>
      <c r="F43" s="5"/>
      <c r="G43" s="5"/>
      <c r="H43" s="7"/>
      <c r="J43" s="66">
        <v>4</v>
      </c>
      <c r="L43" s="7"/>
      <c r="M43" s="7"/>
      <c r="N43" s="67" t="s">
        <v>293</v>
      </c>
      <c r="O43" s="5"/>
    </row>
    <row r="44" spans="1:15" ht="43.25" customHeight="1">
      <c r="A44" s="24"/>
      <c r="B44" s="6"/>
      <c r="C44" s="7"/>
      <c r="D44" s="7"/>
      <c r="E44" s="5"/>
      <c r="F44" s="5"/>
      <c r="G44" s="5"/>
      <c r="H44" s="7"/>
      <c r="L44" s="7"/>
      <c r="M44" s="7"/>
      <c r="N44" s="5"/>
      <c r="O44" s="5"/>
    </row>
    <row r="45" spans="1:15" ht="43.25" customHeight="1">
      <c r="A45" s="25"/>
      <c r="B45" s="28"/>
      <c r="C45" s="7"/>
      <c r="D45" s="11"/>
      <c r="E45" s="8"/>
      <c r="F45" s="8"/>
      <c r="G45" s="8"/>
      <c r="H45" s="11"/>
      <c r="L45" s="7"/>
      <c r="M45" s="7"/>
      <c r="N45" s="8"/>
      <c r="O45" s="8"/>
    </row>
    <row r="46" spans="1:15" ht="43.25" customHeight="1">
      <c r="A46" s="25"/>
      <c r="B46" s="28"/>
      <c r="C46" s="7"/>
      <c r="D46" s="11"/>
      <c r="E46" s="8"/>
      <c r="F46" s="8"/>
      <c r="G46" s="8"/>
      <c r="H46" s="11"/>
      <c r="L46" s="7"/>
      <c r="M46" s="7"/>
      <c r="N46" s="8"/>
      <c r="O46" s="8"/>
    </row>
    <row r="47" spans="1:15" ht="43.25" customHeight="1">
      <c r="A47" s="25"/>
      <c r="B47" s="28"/>
      <c r="C47" s="7"/>
      <c r="D47" s="11"/>
      <c r="E47" s="8"/>
      <c r="F47" s="8"/>
      <c r="G47" s="8"/>
      <c r="H47" s="11"/>
      <c r="L47" s="7"/>
      <c r="M47" s="7"/>
      <c r="N47" s="8"/>
      <c r="O47" s="8"/>
    </row>
    <row r="48" spans="1:15" ht="43.25" customHeight="1">
      <c r="A48" s="25"/>
      <c r="B48" s="28"/>
      <c r="C48" s="7"/>
      <c r="D48" s="11"/>
      <c r="E48" s="8"/>
      <c r="F48" s="8"/>
      <c r="G48" s="8"/>
      <c r="H48" s="11"/>
      <c r="L48" s="7"/>
      <c r="M48" s="7"/>
      <c r="N48" s="8"/>
      <c r="O48" s="8"/>
    </row>
    <row r="49" spans="1:15" ht="43.25" customHeight="1">
      <c r="A49" s="25"/>
      <c r="B49" s="28"/>
      <c r="C49" s="7"/>
      <c r="D49" s="11"/>
      <c r="E49" s="8"/>
      <c r="F49" s="8"/>
      <c r="G49" s="8"/>
      <c r="H49" s="11"/>
      <c r="L49" s="7"/>
      <c r="M49" s="7"/>
      <c r="N49" s="8"/>
      <c r="O49" s="8"/>
    </row>
    <row r="50" spans="1:15" ht="43.25" customHeight="1">
      <c r="A50" s="25"/>
      <c r="B50" s="28"/>
      <c r="C50" s="7"/>
      <c r="D50" s="11"/>
      <c r="E50" s="8"/>
      <c r="F50" s="8"/>
      <c r="G50" s="8"/>
      <c r="H50" s="11"/>
      <c r="I50" s="14"/>
      <c r="J50" s="14"/>
      <c r="K50" s="7"/>
      <c r="L50" s="7"/>
      <c r="M50" s="7"/>
      <c r="N50" s="8"/>
      <c r="O50" s="8"/>
    </row>
    <row r="51" spans="1:15" ht="43.25" customHeight="1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2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>
      <c r="A53" s="26"/>
      <c r="B53" s="29"/>
      <c r="C53" s="13"/>
      <c r="D53" s="12"/>
      <c r="E53" s="9"/>
      <c r="F53" s="9"/>
      <c r="G53" s="9"/>
      <c r="H53" s="12"/>
      <c r="I53" s="13"/>
      <c r="J53" s="13"/>
      <c r="K53" s="13"/>
      <c r="L53" s="13"/>
      <c r="M53" s="13"/>
      <c r="N53" s="9"/>
      <c r="O53" s="9"/>
    </row>
    <row r="54" spans="1:15" ht="43.2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9:A26">
    <cfRule type="expression" dxfId="315" priority="8">
      <formula>$F19="Fermeture"</formula>
    </cfRule>
    <cfRule type="expression" dxfId="314" priority="9">
      <formula>$F19="Modification"</formula>
    </cfRule>
    <cfRule type="expression" dxfId="313" priority="10">
      <formula>$F19="Création"</formula>
    </cfRule>
  </conditionalFormatting>
  <conditionalFormatting sqref="A1:O9 A10:E10 K10:O11 A11:D11 A12:O12 A13:H13 J13:O16 A14:F14 A15:G15 A16:F16 A17:O18 D19:O26 A27:O27 A28:H41 L28:O49 A42:A43 C42:H43 A44:H49 A50:O1001">
    <cfRule type="expression" dxfId="312" priority="18">
      <formula>$F1="Modification"</formula>
    </cfRule>
    <cfRule type="expression" dxfId="311" priority="19">
      <formula>$F1="Création"</formula>
    </cfRule>
  </conditionalFormatting>
  <conditionalFormatting sqref="A1:O9 K10:O11 A12:O12 J13:O16 A17:O18 D19:O26 A27:O27 L28:O49 A50:O1001 A10:E10 A11:D11 A13:H13 A14:F14 A15:G15 A16:F16 A28:H41 C42:H43 A44:H49 A42:A43">
    <cfRule type="expression" dxfId="310" priority="17">
      <formula>$F1="Fermeture"</formula>
    </cfRule>
  </conditionalFormatting>
  <conditionalFormatting sqref="B19:C26">
    <cfRule type="expression" dxfId="309" priority="1">
      <formula>$F19="Fermeture"</formula>
    </cfRule>
    <cfRule type="expression" dxfId="308" priority="2">
      <formula>$F19="Modification"</formula>
    </cfRule>
    <cfRule type="expression" dxfId="307" priority="3">
      <formula>$F19="Création"</formula>
    </cfRule>
  </conditionalFormatting>
  <conditionalFormatting sqref="D1:E1001">
    <cfRule type="expression" dxfId="306" priority="11">
      <formula>$C1="Option"</formula>
    </cfRule>
  </conditionalFormatting>
  <conditionalFormatting sqref="G1:N27 A1:A1001 G28:H49 L28:N49 G50:N1001">
    <cfRule type="expression" dxfId="305" priority="7">
      <formula>$C1="Option"</formula>
    </cfRule>
  </conditionalFormatting>
  <conditionalFormatting sqref="I28:K33">
    <cfRule type="expression" dxfId="304" priority="36">
      <formula>$F39="Modification"</formula>
    </cfRule>
    <cfRule type="expression" dxfId="303" priority="37">
      <formula>$F39="Création"</formula>
    </cfRule>
    <cfRule type="expression" dxfId="302" priority="40">
      <formula>$F39="Fermeture"</formula>
    </cfRule>
    <cfRule type="expression" dxfId="301" priority="42">
      <formula>$C39="Option"</formula>
    </cfRule>
  </conditionalFormatting>
  <conditionalFormatting sqref="I34:K37">
    <cfRule type="expression" dxfId="300" priority="43">
      <formula>$F44="Modification"</formula>
    </cfRule>
    <cfRule type="expression" dxfId="299" priority="44">
      <formula>$F44="Création"</formula>
    </cfRule>
    <cfRule type="expression" dxfId="298" priority="47">
      <formula>$F44="Fermeture"</formula>
    </cfRule>
    <cfRule type="expression" dxfId="297" priority="49">
      <formula>$C44="Option"</formula>
    </cfRule>
  </conditionalFormatting>
  <conditionalFormatting sqref="I38:K40">
    <cfRule type="expression" dxfId="296" priority="27">
      <formula>$F47="Modification"</formula>
    </cfRule>
    <cfRule type="expression" dxfId="295" priority="28">
      <formula>$F47="Création"</formula>
    </cfRule>
    <cfRule type="expression" dxfId="294" priority="32">
      <formula>$F47="Fermeture"</formula>
    </cfRule>
    <cfRule type="expression" dxfId="293" priority="35">
      <formula>$C47="Option"</formula>
    </cfRule>
  </conditionalFormatting>
  <conditionalFormatting sqref="N1:N1001">
    <cfRule type="expression" dxfId="292" priority="14">
      <formula>$M1="Porteuse"</formula>
    </cfRule>
  </conditionalFormatting>
  <dataValidations count="6">
    <dataValidation type="list" allowBlank="1" showInputMessage="1" showErrorMessage="1" sqref="F19:F302" xr:uid="{00000000-0002-0000-0300-000000000000}">
      <formula1>List_Statut</formula1>
    </dataValidation>
    <dataValidation type="list" allowBlank="1" showInputMessage="1" showErrorMessage="1" sqref="C19:C302" xr:uid="{00000000-0002-0000-0300-000001000000}">
      <formula1>"UE, ECUE, BLOC, OPTION, Parcours Pédagogique"</formula1>
    </dataValidation>
    <dataValidation type="list" allowBlank="1" showInputMessage="1" showErrorMessage="1" sqref="H19:H302" xr:uid="{00000000-0002-0000-0300-000002000000}">
      <formula1>List_CNU</formula1>
    </dataValidation>
    <dataValidation type="list" allowBlank="1" showInputMessage="1" showErrorMessage="1" sqref="M19:M302" xr:uid="{00000000-0002-0000-0300-000003000000}">
      <formula1>List_Mutualisation</formula1>
    </dataValidation>
    <dataValidation type="list" allowBlank="1" showInputMessage="1" showErrorMessage="1" sqref="E19:E302" xr:uid="{00000000-0002-0000-0300-000004000000}">
      <formula1>List_Type</formula1>
    </dataValidation>
    <dataValidation type="list" allowBlank="1" showInputMessage="1" showErrorMessage="1" sqref="L19:L302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2"/>
  <sheetViews>
    <sheetView topLeftCell="D1" zoomScale="90" zoomScaleNormal="90" workbookViewId="0">
      <pane ySplit="18" topLeftCell="A19" activePane="bottomLeft" state="frozen"/>
      <selection activeCell="D25" sqref="D25"/>
      <selection pane="bottomLeft" activeCell="K38" sqref="K38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9.453125" style="16" customWidth="1"/>
  </cols>
  <sheetData>
    <row r="1" spans="1:19">
      <c r="A1" s="132"/>
      <c r="B1" s="132"/>
      <c r="C1" s="132"/>
      <c r="D1" s="132"/>
      <c r="E1" s="132"/>
      <c r="F1" s="132"/>
      <c r="G1" s="132"/>
      <c r="H1" s="132"/>
      <c r="I1" s="132"/>
      <c r="J1" s="37"/>
    </row>
    <row r="2" spans="1:19">
      <c r="A2" s="132"/>
      <c r="B2" s="132"/>
      <c r="C2" s="132"/>
      <c r="D2" s="132"/>
      <c r="E2" s="132"/>
      <c r="F2" s="132"/>
      <c r="G2" s="132"/>
      <c r="H2" s="132"/>
      <c r="I2" s="132"/>
      <c r="J2" s="37"/>
    </row>
    <row r="3" spans="1:19">
      <c r="A3" s="132"/>
      <c r="B3" s="132"/>
      <c r="C3" s="132"/>
      <c r="D3" s="132"/>
      <c r="E3" s="132"/>
      <c r="F3" s="132"/>
      <c r="G3" s="132"/>
      <c r="H3" s="132"/>
      <c r="I3" s="132"/>
      <c r="J3" s="37"/>
    </row>
    <row r="4" spans="1:19">
      <c r="A4" s="132"/>
      <c r="B4" s="132"/>
      <c r="C4" s="132"/>
      <c r="D4" s="132"/>
      <c r="E4" s="132"/>
      <c r="F4" s="132"/>
      <c r="G4" s="132"/>
      <c r="H4" s="132"/>
      <c r="I4" s="132"/>
      <c r="J4" s="37"/>
    </row>
    <row r="5" spans="1:19">
      <c r="A5" s="132"/>
      <c r="B5" s="132"/>
      <c r="C5" s="132"/>
      <c r="D5" s="132"/>
      <c r="E5" s="132"/>
      <c r="F5" s="132"/>
      <c r="G5" s="132"/>
      <c r="H5" s="132"/>
      <c r="I5" s="132"/>
      <c r="J5" s="37"/>
    </row>
    <row r="6" spans="1:19">
      <c r="A6" s="132"/>
      <c r="B6" s="132"/>
      <c r="C6" s="132"/>
      <c r="D6" s="132"/>
      <c r="E6" s="132"/>
      <c r="F6" s="132"/>
      <c r="G6" s="132"/>
      <c r="H6" s="132"/>
      <c r="I6" s="132"/>
      <c r="J6" s="37"/>
    </row>
    <row r="7" spans="1:19" ht="14.5" customHeight="1">
      <c r="A7" s="133" t="s">
        <v>211</v>
      </c>
      <c r="B7" s="131" t="str">
        <f>'Fiche Générale'!B3</f>
        <v>Portail_LLAC</v>
      </c>
      <c r="C7" s="111" t="s">
        <v>241</v>
      </c>
      <c r="D7" s="111"/>
      <c r="E7" s="136" t="str">
        <f>'Fiche Générale'!B4</f>
        <v>Langues, littératures et civilisations étrangères et régionales (LLCER)</v>
      </c>
      <c r="F7" s="137"/>
      <c r="G7" s="111" t="s">
        <v>242</v>
      </c>
      <c r="H7" s="131">
        <f>'Fiche Générale'!B5</f>
        <v>0</v>
      </c>
      <c r="I7" s="131"/>
      <c r="J7" s="38"/>
      <c r="K7" s="21"/>
    </row>
    <row r="8" spans="1:19" ht="14.5" customHeight="1">
      <c r="A8" s="134"/>
      <c r="B8" s="131"/>
      <c r="C8" s="111"/>
      <c r="D8" s="111"/>
      <c r="E8" s="136"/>
      <c r="F8" s="137"/>
      <c r="G8" s="111"/>
      <c r="H8" s="131"/>
      <c r="I8" s="131"/>
      <c r="J8" s="38"/>
      <c r="K8" s="21"/>
    </row>
    <row r="9" spans="1:19" ht="14.5" customHeight="1">
      <c r="A9" s="134"/>
      <c r="B9" s="131"/>
      <c r="C9" s="111"/>
      <c r="D9" s="111"/>
      <c r="E9" s="136"/>
      <c r="F9" s="137"/>
      <c r="G9" s="111"/>
      <c r="H9" s="131"/>
      <c r="I9" s="131"/>
      <c r="J9" s="38"/>
      <c r="K9" s="21"/>
    </row>
    <row r="10" spans="1:19" ht="14.5" customHeight="1">
      <c r="A10" s="134"/>
      <c r="B10" s="131"/>
      <c r="C10" s="112" t="s">
        <v>214</v>
      </c>
      <c r="D10" s="112"/>
      <c r="E10" s="119" t="str">
        <f>'Fiche Générale'!B9</f>
        <v>Espagnol 2D</v>
      </c>
      <c r="F10" s="120"/>
      <c r="G10" s="120"/>
      <c r="H10" s="120"/>
      <c r="I10" s="121"/>
      <c r="J10" s="39"/>
      <c r="K10" s="21"/>
    </row>
    <row r="11" spans="1:19" ht="14.5" customHeight="1">
      <c r="A11" s="135"/>
      <c r="B11" s="131"/>
      <c r="C11" s="112"/>
      <c r="D11" s="112"/>
      <c r="E11" s="122"/>
      <c r="F11" s="123"/>
      <c r="G11" s="123"/>
      <c r="H11" s="123"/>
      <c r="I11" s="124"/>
      <c r="J11" s="39"/>
      <c r="K11" s="21"/>
    </row>
    <row r="12" spans="1:19">
      <c r="C12" s="16"/>
      <c r="I12" s="35"/>
      <c r="J12" s="35"/>
      <c r="M12" s="127" t="s">
        <v>243</v>
      </c>
      <c r="N12" s="128"/>
      <c r="O12" s="138"/>
      <c r="P12" s="127" t="s">
        <v>244</v>
      </c>
      <c r="Q12" s="128"/>
      <c r="R12" s="128"/>
      <c r="S12" s="138"/>
    </row>
    <row r="13" spans="1:19">
      <c r="A13" s="140" t="s">
        <v>215</v>
      </c>
      <c r="B13" s="142" t="str">
        <f>'S5 Maquette'!B13:B14</f>
        <v>3 ème Année de Licence</v>
      </c>
      <c r="C13" s="142"/>
      <c r="D13" s="140" t="s">
        <v>245</v>
      </c>
      <c r="E13" s="142">
        <f>'S5 Maquette'!E13:F14</f>
        <v>0</v>
      </c>
      <c r="F13" s="142"/>
      <c r="G13" s="142"/>
      <c r="I13" s="35"/>
      <c r="J13" s="35"/>
      <c r="M13" s="129"/>
      <c r="N13" s="130"/>
      <c r="O13" s="139"/>
      <c r="P13" s="129"/>
      <c r="Q13" s="130"/>
      <c r="R13" s="130"/>
      <c r="S13" s="139"/>
    </row>
    <row r="14" spans="1:19">
      <c r="A14" s="141"/>
      <c r="B14" s="142"/>
      <c r="C14" s="142"/>
      <c r="D14" s="141"/>
      <c r="E14" s="142"/>
      <c r="F14" s="142"/>
      <c r="G14" s="142"/>
      <c r="I14" s="35"/>
      <c r="J14" s="35"/>
      <c r="M14" s="110" t="s">
        <v>246</v>
      </c>
      <c r="N14" s="127" t="s">
        <v>247</v>
      </c>
      <c r="O14" s="138"/>
      <c r="P14" s="132"/>
      <c r="Q14" s="145"/>
      <c r="R14" s="148"/>
      <c r="S14" s="140"/>
    </row>
    <row r="15" spans="1:19">
      <c r="A15" s="140" t="s">
        <v>248</v>
      </c>
      <c r="B15" s="150" t="str">
        <f>'S5 Maquette'!B15:B16</f>
        <v>Semestre 5</v>
      </c>
      <c r="C15" s="151"/>
      <c r="D15" s="140" t="s">
        <v>249</v>
      </c>
      <c r="E15" s="142">
        <f>'S5 Maquette'!E15:F16</f>
        <v>0</v>
      </c>
      <c r="F15" s="142"/>
      <c r="G15" s="142"/>
      <c r="I15" s="35"/>
      <c r="J15" s="35"/>
      <c r="M15" s="110"/>
      <c r="N15" s="143"/>
      <c r="O15" s="144"/>
      <c r="P15" s="132"/>
      <c r="Q15" s="146"/>
      <c r="R15" s="148"/>
      <c r="S15" s="149"/>
    </row>
    <row r="16" spans="1:19">
      <c r="A16" s="141"/>
      <c r="B16" s="152"/>
      <c r="C16" s="153"/>
      <c r="D16" s="141"/>
      <c r="E16" s="142"/>
      <c r="F16" s="142"/>
      <c r="G16" s="142"/>
      <c r="I16" s="35"/>
      <c r="J16" s="35"/>
      <c r="M16" s="110"/>
      <c r="N16" s="143"/>
      <c r="O16" s="144"/>
      <c r="P16" s="132"/>
      <c r="Q16" s="146"/>
      <c r="R16" s="148"/>
      <c r="S16" s="149"/>
    </row>
    <row r="17" spans="1:20">
      <c r="L17" s="17"/>
      <c r="M17" s="110"/>
      <c r="N17" s="129"/>
      <c r="O17" s="139"/>
      <c r="P17" s="132"/>
      <c r="Q17" s="147"/>
      <c r="R17" s="148"/>
      <c r="S17" s="141"/>
    </row>
    <row r="18" spans="1:20" ht="59.5" customHeight="1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'S5 Maquette'!B27</f>
        <v>UE1 Langue - Espagnol</v>
      </c>
      <c r="B27" s="43" t="str">
        <f>'S5 Maquette'!C27</f>
        <v>UE</v>
      </c>
      <c r="C27" s="42">
        <f>'[1]S5 Maquette'!F27</f>
        <v>0</v>
      </c>
      <c r="D27" s="7">
        <v>1</v>
      </c>
      <c r="E27" s="7" t="s">
        <v>300</v>
      </c>
      <c r="F27" s="7" t="s">
        <v>300</v>
      </c>
      <c r="G27" s="40" t="s">
        <v>300</v>
      </c>
      <c r="H27" s="40" t="s">
        <v>300</v>
      </c>
      <c r="I27" s="40" t="s">
        <v>300</v>
      </c>
      <c r="J27" s="40">
        <v>6</v>
      </c>
      <c r="K27" s="72"/>
      <c r="L27" s="40"/>
      <c r="M27" s="40"/>
      <c r="N27" s="40"/>
      <c r="O27" s="40"/>
      <c r="P27" s="40" t="s">
        <v>301</v>
      </c>
      <c r="Q27" s="40"/>
      <c r="R27" s="40"/>
      <c r="S27" s="40"/>
      <c r="T27" s="74"/>
    </row>
    <row r="28" spans="1:20" ht="30.5" customHeight="1">
      <c r="A28" s="43" t="str">
        <f>'S5 Maquette'!B28</f>
        <v>Traduction - Espagnol</v>
      </c>
      <c r="B28" s="43" t="str">
        <f>'S5 Maquette'!C28</f>
        <v>ECUE</v>
      </c>
      <c r="C28" s="42"/>
      <c r="D28" s="7">
        <v>1</v>
      </c>
      <c r="E28" s="7" t="s">
        <v>300</v>
      </c>
      <c r="F28" s="7" t="s">
        <v>300</v>
      </c>
      <c r="G28" s="40" t="s">
        <v>300</v>
      </c>
      <c r="H28" s="40" t="s">
        <v>300</v>
      </c>
      <c r="I28" s="40" t="s">
        <v>300</v>
      </c>
      <c r="J28" s="40">
        <v>6</v>
      </c>
      <c r="K28" s="40" t="s">
        <v>10</v>
      </c>
      <c r="L28" s="40"/>
      <c r="M28" s="40">
        <v>4</v>
      </c>
      <c r="N28" s="40" t="s">
        <v>11</v>
      </c>
      <c r="O28" s="40" t="s">
        <v>302</v>
      </c>
      <c r="P28" s="40" t="s">
        <v>301</v>
      </c>
      <c r="Q28" s="40"/>
      <c r="R28" s="40"/>
      <c r="S28" s="75" t="s">
        <v>309</v>
      </c>
      <c r="T28" s="74"/>
    </row>
    <row r="29" spans="1:20" ht="47" customHeight="1">
      <c r="A29" s="43" t="str">
        <f>'S5 Maquette'!B29</f>
        <v>Langue et linguistique - Espagnol</v>
      </c>
      <c r="B29" s="43" t="str">
        <f>'S5 Maquette'!C29</f>
        <v>ECUE</v>
      </c>
      <c r="C29" s="42" t="s">
        <v>303</v>
      </c>
      <c r="D29" s="7">
        <v>1</v>
      </c>
      <c r="E29" s="7" t="s">
        <v>300</v>
      </c>
      <c r="F29" s="7" t="s">
        <v>300</v>
      </c>
      <c r="G29" s="40" t="s">
        <v>300</v>
      </c>
      <c r="H29" s="40" t="s">
        <v>300</v>
      </c>
      <c r="I29" s="40" t="s">
        <v>300</v>
      </c>
      <c r="J29" s="40">
        <v>6</v>
      </c>
      <c r="K29" s="40" t="s">
        <v>10</v>
      </c>
      <c r="L29" s="40"/>
      <c r="M29" s="40">
        <v>4</v>
      </c>
      <c r="N29" s="40" t="s">
        <v>31</v>
      </c>
      <c r="O29" s="40" t="s">
        <v>304</v>
      </c>
      <c r="P29" s="40" t="s">
        <v>301</v>
      </c>
      <c r="Q29" s="40"/>
      <c r="R29" s="40"/>
      <c r="S29" s="7" t="s">
        <v>305</v>
      </c>
      <c r="T29" s="74"/>
    </row>
    <row r="30" spans="1:20" ht="30.5" customHeight="1">
      <c r="A30" s="43" t="str">
        <f>'S5 Maquette'!B30</f>
        <v>UE2 Littérature et image - Espagnol</v>
      </c>
      <c r="B30" s="43" t="str">
        <f>'S5 Maquette'!C30</f>
        <v>UE</v>
      </c>
      <c r="C30" s="42" t="str">
        <f>'[1]S5 Maquette'!F30</f>
        <v>Modification</v>
      </c>
      <c r="D30" s="7">
        <v>1</v>
      </c>
      <c r="E30" s="7" t="s">
        <v>300</v>
      </c>
      <c r="F30" s="7" t="s">
        <v>300</v>
      </c>
      <c r="G30" s="40" t="s">
        <v>300</v>
      </c>
      <c r="H30" s="40" t="s">
        <v>300</v>
      </c>
      <c r="I30" s="40" t="s">
        <v>300</v>
      </c>
      <c r="J30" s="40"/>
      <c r="K30" s="72"/>
      <c r="L30" s="40"/>
      <c r="M30" s="40"/>
      <c r="N30" s="40"/>
      <c r="O30" s="40"/>
      <c r="P30" s="40" t="s">
        <v>301</v>
      </c>
      <c r="Q30" s="40"/>
      <c r="R30" s="40"/>
      <c r="S30" s="40"/>
      <c r="T30" s="74"/>
    </row>
    <row r="31" spans="1:20" ht="30.5" customHeight="1">
      <c r="A31" s="43" t="str">
        <f>'S5 Maquette'!B31</f>
        <v>Littérature A - Espagnol</v>
      </c>
      <c r="B31" s="43" t="str">
        <f>'S5 Maquette'!C31</f>
        <v>ECUE</v>
      </c>
      <c r="C31" s="42">
        <f>'[1]S5 Maquette'!F31</f>
        <v>0</v>
      </c>
      <c r="D31" s="7">
        <v>1</v>
      </c>
      <c r="E31" s="7" t="s">
        <v>300</v>
      </c>
      <c r="F31" s="7" t="s">
        <v>300</v>
      </c>
      <c r="G31" s="40" t="s">
        <v>300</v>
      </c>
      <c r="H31" s="40" t="s">
        <v>300</v>
      </c>
      <c r="I31" s="40" t="s">
        <v>300</v>
      </c>
      <c r="J31" s="40">
        <v>6</v>
      </c>
      <c r="K31" s="40" t="s">
        <v>10</v>
      </c>
      <c r="L31" s="40"/>
      <c r="M31" s="40">
        <v>2</v>
      </c>
      <c r="N31" s="40" t="s">
        <v>11</v>
      </c>
      <c r="O31" s="40" t="s">
        <v>306</v>
      </c>
      <c r="P31" s="40" t="s">
        <v>301</v>
      </c>
      <c r="Q31" s="40"/>
      <c r="R31" s="40"/>
      <c r="S31" s="75" t="s">
        <v>309</v>
      </c>
      <c r="T31" s="45"/>
    </row>
    <row r="32" spans="1:20" ht="30.5" customHeight="1">
      <c r="A32" s="43" t="str">
        <f>'S5 Maquette'!B32</f>
        <v>Littérature B - Espagnol</v>
      </c>
      <c r="B32" s="43" t="str">
        <f>'S5 Maquette'!C32</f>
        <v>ECUE</v>
      </c>
      <c r="C32" s="42">
        <f>'[1]S5 Maquette'!F32</f>
        <v>0</v>
      </c>
      <c r="D32" s="7">
        <v>1</v>
      </c>
      <c r="E32" s="7" t="s">
        <v>300</v>
      </c>
      <c r="F32" s="7" t="s">
        <v>300</v>
      </c>
      <c r="G32" s="40" t="s">
        <v>300</v>
      </c>
      <c r="H32" s="40" t="s">
        <v>300</v>
      </c>
      <c r="I32" s="40" t="s">
        <v>300</v>
      </c>
      <c r="J32" s="40">
        <v>6</v>
      </c>
      <c r="K32" s="40" t="s">
        <v>10</v>
      </c>
      <c r="L32" s="40"/>
      <c r="M32" s="40">
        <v>2</v>
      </c>
      <c r="N32" s="40" t="s">
        <v>21</v>
      </c>
      <c r="O32" s="40"/>
      <c r="P32" s="40" t="s">
        <v>301</v>
      </c>
      <c r="Q32" s="40"/>
      <c r="R32" s="40"/>
      <c r="S32" s="75" t="s">
        <v>309</v>
      </c>
      <c r="T32" s="74"/>
    </row>
    <row r="33" spans="1:20" ht="30.5" customHeight="1">
      <c r="A33" s="43" t="str">
        <f>'S5 Maquette'!B33</f>
        <v>Image - espagnol</v>
      </c>
      <c r="B33" s="43" t="str">
        <f>'S5 Maquette'!C33</f>
        <v>ECUE</v>
      </c>
      <c r="C33" s="42" t="s">
        <v>303</v>
      </c>
      <c r="D33" s="7">
        <v>1</v>
      </c>
      <c r="E33" s="7" t="s">
        <v>300</v>
      </c>
      <c r="F33" s="7" t="s">
        <v>300</v>
      </c>
      <c r="G33" s="40" t="s">
        <v>300</v>
      </c>
      <c r="H33" s="40" t="s">
        <v>300</v>
      </c>
      <c r="I33" s="40" t="s">
        <v>300</v>
      </c>
      <c r="J33" s="40">
        <v>6</v>
      </c>
      <c r="K33" s="40" t="s">
        <v>10</v>
      </c>
      <c r="L33" s="40"/>
      <c r="M33" s="40">
        <v>2</v>
      </c>
      <c r="N33" s="40" t="s">
        <v>11</v>
      </c>
      <c r="O33" s="40" t="s">
        <v>306</v>
      </c>
      <c r="P33" s="40" t="s">
        <v>301</v>
      </c>
      <c r="Q33" s="40"/>
      <c r="R33" s="40"/>
      <c r="S33" s="75" t="s">
        <v>309</v>
      </c>
      <c r="T33" s="74"/>
    </row>
    <row r="34" spans="1:20" ht="30.5" customHeight="1">
      <c r="A34" s="43" t="str">
        <f>'S5 Maquette'!B34</f>
        <v>UE3 Civilisation et arts - Espagnol</v>
      </c>
      <c r="B34" s="43" t="str">
        <f>'S5 Maquette'!C34</f>
        <v>UE</v>
      </c>
      <c r="C34" s="42" t="str">
        <f>'[1]S5 Maquette'!F34</f>
        <v>Modification</v>
      </c>
      <c r="D34" s="7">
        <v>1</v>
      </c>
      <c r="E34" s="7" t="s">
        <v>300</v>
      </c>
      <c r="F34" s="7" t="s">
        <v>300</v>
      </c>
      <c r="G34" s="40" t="s">
        <v>300</v>
      </c>
      <c r="H34" s="40" t="s">
        <v>300</v>
      </c>
      <c r="I34" s="40" t="s">
        <v>300</v>
      </c>
      <c r="J34" s="40"/>
      <c r="K34" s="72"/>
      <c r="L34" s="40"/>
      <c r="M34" s="40"/>
      <c r="N34" s="40"/>
      <c r="O34" s="40"/>
      <c r="P34" s="40" t="s">
        <v>301</v>
      </c>
      <c r="Q34" s="40"/>
      <c r="R34" s="40"/>
      <c r="S34" s="76"/>
      <c r="T34" s="74"/>
    </row>
    <row r="35" spans="1:20" ht="30.5" customHeight="1">
      <c r="A35" s="43" t="str">
        <f>'S5 Maquette'!B35</f>
        <v>Civilisation A - Espagnol</v>
      </c>
      <c r="B35" s="43" t="str">
        <f>'S5 Maquette'!C35</f>
        <v>ECUE</v>
      </c>
      <c r="C35" s="42">
        <f>'[1]S5 Maquette'!F35</f>
        <v>0</v>
      </c>
      <c r="D35" s="7">
        <v>1</v>
      </c>
      <c r="E35" s="7" t="s">
        <v>300</v>
      </c>
      <c r="F35" s="7" t="s">
        <v>300</v>
      </c>
      <c r="G35" s="40" t="s">
        <v>300</v>
      </c>
      <c r="H35" s="40" t="s">
        <v>300</v>
      </c>
      <c r="I35" s="40" t="s">
        <v>300</v>
      </c>
      <c r="J35" s="40">
        <v>6</v>
      </c>
      <c r="K35" s="40" t="s">
        <v>10</v>
      </c>
      <c r="L35" s="40"/>
      <c r="M35" s="40">
        <v>2</v>
      </c>
      <c r="N35" s="40" t="s">
        <v>11</v>
      </c>
      <c r="O35" s="40" t="s">
        <v>306</v>
      </c>
      <c r="P35" s="40" t="s">
        <v>301</v>
      </c>
      <c r="Q35" s="40"/>
      <c r="R35" s="40"/>
      <c r="S35" s="75" t="s">
        <v>309</v>
      </c>
      <c r="T35" s="45"/>
    </row>
    <row r="36" spans="1:20" ht="30.5" customHeight="1">
      <c r="A36" s="43" t="str">
        <f>'S5 Maquette'!B36</f>
        <v>Civilisation B- Espagnol</v>
      </c>
      <c r="B36" s="43" t="str">
        <f>'S5 Maquette'!C36</f>
        <v>ECUE</v>
      </c>
      <c r="C36" s="42">
        <f>'[1]S5 Maquette'!F35</f>
        <v>0</v>
      </c>
      <c r="D36" s="7">
        <v>1</v>
      </c>
      <c r="E36" s="7" t="s">
        <v>300</v>
      </c>
      <c r="F36" s="7" t="s">
        <v>300</v>
      </c>
      <c r="G36" s="40" t="s">
        <v>300</v>
      </c>
      <c r="H36" s="40" t="s">
        <v>300</v>
      </c>
      <c r="I36" s="40" t="s">
        <v>300</v>
      </c>
      <c r="J36" s="40">
        <v>6</v>
      </c>
      <c r="K36" s="40" t="s">
        <v>10</v>
      </c>
      <c r="L36" s="40"/>
      <c r="M36" s="40">
        <v>2</v>
      </c>
      <c r="N36" s="40" t="s">
        <v>21</v>
      </c>
      <c r="O36" s="40"/>
      <c r="P36" s="40" t="s">
        <v>301</v>
      </c>
      <c r="Q36" s="40"/>
      <c r="R36" s="40"/>
      <c r="S36" s="75" t="s">
        <v>309</v>
      </c>
      <c r="T36" s="74"/>
    </row>
    <row r="37" spans="1:20" ht="30.5" customHeight="1">
      <c r="A37" s="43" t="str">
        <f>'S5 Maquette'!B37</f>
        <v>Arts - espagnol</v>
      </c>
      <c r="B37" s="43" t="str">
        <f>'S5 Maquette'!C37</f>
        <v>ECUE</v>
      </c>
      <c r="C37" s="42" t="s">
        <v>303</v>
      </c>
      <c r="D37" s="7">
        <v>1</v>
      </c>
      <c r="E37" s="7" t="s">
        <v>300</v>
      </c>
      <c r="F37" s="7" t="s">
        <v>300</v>
      </c>
      <c r="G37" s="40" t="s">
        <v>300</v>
      </c>
      <c r="H37" s="40" t="s">
        <v>300</v>
      </c>
      <c r="I37" s="40" t="s">
        <v>300</v>
      </c>
      <c r="J37" s="40">
        <v>6</v>
      </c>
      <c r="K37" s="40" t="s">
        <v>10</v>
      </c>
      <c r="L37" s="40"/>
      <c r="M37" s="40">
        <v>2</v>
      </c>
      <c r="N37" s="40" t="s">
        <v>21</v>
      </c>
      <c r="O37" s="40"/>
      <c r="P37" s="40" t="s">
        <v>301</v>
      </c>
      <c r="Q37" s="40"/>
      <c r="R37" s="40"/>
      <c r="S37" s="75" t="s">
        <v>309</v>
      </c>
      <c r="T37" s="74"/>
    </row>
    <row r="38" spans="1:20" ht="30.5" customHeight="1">
      <c r="A38" s="43" t="str">
        <f>'S5 Maquette'!B38</f>
        <v>UE Préparation concours 2D niveau 2 LLCER Espagnol</v>
      </c>
      <c r="B38" s="43" t="str">
        <f>'S5 Maquette'!C38</f>
        <v>UE</v>
      </c>
      <c r="C38" s="42" t="s">
        <v>303</v>
      </c>
      <c r="D38" s="7">
        <v>1</v>
      </c>
      <c r="E38" s="7" t="s">
        <v>300</v>
      </c>
      <c r="F38" s="7" t="s">
        <v>300</v>
      </c>
      <c r="G38" s="40" t="s">
        <v>300</v>
      </c>
      <c r="H38" s="40" t="s">
        <v>300</v>
      </c>
      <c r="I38" s="40" t="s">
        <v>300</v>
      </c>
      <c r="J38" s="40"/>
      <c r="K38" s="72"/>
      <c r="L38" s="40"/>
      <c r="M38" s="40"/>
      <c r="N38" s="40"/>
      <c r="O38" s="40"/>
      <c r="P38" s="40" t="s">
        <v>301</v>
      </c>
      <c r="Q38" s="40"/>
      <c r="R38" s="40"/>
      <c r="S38" s="76"/>
      <c r="T38" s="74"/>
    </row>
    <row r="39" spans="1:20" ht="30.5" customHeight="1">
      <c r="A39" s="43" t="str">
        <f>'S5 Maquette'!B39</f>
        <v>Traduction - Espagnol</v>
      </c>
      <c r="B39" s="43" t="str">
        <f>'S5 Maquette'!C39</f>
        <v>ECUE</v>
      </c>
      <c r="C39" s="42" t="str">
        <f>'[1]S5 Maquette'!F39</f>
        <v>Création</v>
      </c>
      <c r="D39" s="7">
        <v>1</v>
      </c>
      <c r="E39" s="7" t="s">
        <v>300</v>
      </c>
      <c r="F39" s="7" t="s">
        <v>300</v>
      </c>
      <c r="G39" s="40" t="s">
        <v>300</v>
      </c>
      <c r="H39" s="40" t="s">
        <v>300</v>
      </c>
      <c r="I39" s="40" t="s">
        <v>300</v>
      </c>
      <c r="J39" s="40">
        <v>6</v>
      </c>
      <c r="K39" s="40" t="s">
        <v>10</v>
      </c>
      <c r="L39" s="40"/>
      <c r="M39" s="40">
        <v>2</v>
      </c>
      <c r="N39" s="40" t="s">
        <v>11</v>
      </c>
      <c r="O39" s="40" t="s">
        <v>302</v>
      </c>
      <c r="P39" s="40" t="s">
        <v>301</v>
      </c>
      <c r="Q39" s="40"/>
      <c r="R39" s="40"/>
      <c r="S39" s="75" t="s">
        <v>309</v>
      </c>
      <c r="T39" s="74"/>
    </row>
    <row r="40" spans="1:20" ht="30.5" customHeight="1">
      <c r="A40" s="43" t="str">
        <f>'S5 Maquette'!B40</f>
        <v>Faits de langue et grammaire - espagnol</v>
      </c>
      <c r="B40" s="43" t="str">
        <f>'S5 Maquette'!C40</f>
        <v>ECUE</v>
      </c>
      <c r="C40" s="42" t="str">
        <f>'[1]S5 Maquette'!F40</f>
        <v>Création</v>
      </c>
      <c r="D40" s="7">
        <v>1</v>
      </c>
      <c r="E40" s="7" t="s">
        <v>300</v>
      </c>
      <c r="F40" s="7" t="s">
        <v>300</v>
      </c>
      <c r="G40" s="40" t="s">
        <v>300</v>
      </c>
      <c r="H40" s="40" t="s">
        <v>300</v>
      </c>
      <c r="I40" s="40" t="s">
        <v>300</v>
      </c>
      <c r="J40" s="40">
        <v>6</v>
      </c>
      <c r="K40" s="40" t="s">
        <v>10</v>
      </c>
      <c r="L40" s="40"/>
      <c r="M40" s="40">
        <v>2</v>
      </c>
      <c r="N40" s="40" t="s">
        <v>31</v>
      </c>
      <c r="O40" s="40" t="s">
        <v>307</v>
      </c>
      <c r="P40" s="40" t="s">
        <v>301</v>
      </c>
      <c r="Q40" s="40"/>
      <c r="R40" s="40"/>
      <c r="S40" s="75" t="s">
        <v>309</v>
      </c>
      <c r="T40" s="74"/>
    </row>
    <row r="41" spans="1:20" ht="30.5" customHeight="1">
      <c r="A41" s="43" t="str">
        <f>'S5 Maquette'!B41</f>
        <v>Méthodologie de l'écrit - espagnol</v>
      </c>
      <c r="B41" s="43" t="str">
        <f>'S5 Maquette'!C41</f>
        <v>ECUE</v>
      </c>
      <c r="C41" s="42" t="str">
        <f>'[1]S5 Maquette'!F41</f>
        <v>Création</v>
      </c>
      <c r="D41" s="7">
        <v>1</v>
      </c>
      <c r="E41" s="7" t="s">
        <v>300</v>
      </c>
      <c r="F41" s="7" t="s">
        <v>300</v>
      </c>
      <c r="G41" s="40" t="s">
        <v>300</v>
      </c>
      <c r="H41" s="40" t="s">
        <v>300</v>
      </c>
      <c r="I41" s="40" t="s">
        <v>300</v>
      </c>
      <c r="J41" s="40">
        <v>6</v>
      </c>
      <c r="K41" s="40" t="s">
        <v>10</v>
      </c>
      <c r="L41" s="40"/>
      <c r="M41" s="40">
        <v>2</v>
      </c>
      <c r="N41" s="40" t="s">
        <v>31</v>
      </c>
      <c r="O41" s="40" t="s">
        <v>307</v>
      </c>
      <c r="P41" s="40" t="s">
        <v>301</v>
      </c>
      <c r="Q41" s="40"/>
      <c r="R41" s="40"/>
      <c r="S41" s="75" t="s">
        <v>309</v>
      </c>
      <c r="T41" s="74"/>
    </row>
    <row r="42" spans="1:20" ht="30.5" customHeight="1">
      <c r="A42" s="43" t="str">
        <f>'S5 Maquette'!B42</f>
        <v>Oral 2 : Le metier de professeur</v>
      </c>
      <c r="B42" s="43" t="str">
        <f>'S5 Maquette'!C42</f>
        <v>ECUE</v>
      </c>
      <c r="C42" s="42" t="str">
        <f>'[1]S5 Maquette'!F42</f>
        <v>Création</v>
      </c>
      <c r="D42" s="7">
        <v>1</v>
      </c>
      <c r="E42" s="7"/>
      <c r="F42" s="7"/>
      <c r="G42" s="40"/>
      <c r="H42" s="40"/>
      <c r="I42" s="76" t="s">
        <v>300</v>
      </c>
      <c r="J42" s="76">
        <v>6</v>
      </c>
      <c r="K42" s="40"/>
      <c r="L42" s="40"/>
      <c r="M42" s="40" t="s">
        <v>293</v>
      </c>
      <c r="N42" s="40"/>
      <c r="O42" s="40"/>
      <c r="P42" s="40" t="s">
        <v>301</v>
      </c>
      <c r="Q42" s="40"/>
      <c r="R42" s="40"/>
      <c r="S42" s="40"/>
      <c r="T42" s="71" t="s">
        <v>308</v>
      </c>
    </row>
    <row r="43" spans="1:20" ht="30.5" customHeight="1">
      <c r="A43" s="43" t="str">
        <f>'S5 Maquette'!B43</f>
        <v>Oral 2 : le metier de professeur 2D - Carlone</v>
      </c>
      <c r="B43" s="43" t="str">
        <f>'S5 Maquette'!C43</f>
        <v>ECUE</v>
      </c>
      <c r="C43" s="42">
        <f>'[1]S5 Maquette'!F43</f>
        <v>0</v>
      </c>
      <c r="D43" s="7">
        <v>1</v>
      </c>
      <c r="E43" s="7"/>
      <c r="F43" s="7"/>
      <c r="G43" s="40"/>
      <c r="H43" s="40"/>
      <c r="I43" s="76" t="s">
        <v>300</v>
      </c>
      <c r="J43" s="76">
        <v>6</v>
      </c>
      <c r="K43" s="40"/>
      <c r="L43" s="40"/>
      <c r="M43" s="40" t="s">
        <v>293</v>
      </c>
      <c r="N43" s="40"/>
      <c r="O43" s="40"/>
      <c r="P43" s="40" t="s">
        <v>301</v>
      </c>
      <c r="Q43" s="40"/>
      <c r="R43" s="40"/>
      <c r="S43" s="40"/>
      <c r="T43" s="71" t="s">
        <v>308</v>
      </c>
    </row>
    <row r="44" spans="1:20" ht="30.5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5" customHeight="1">
      <c r="A301" s="43">
        <f>'S5 Maquette'!B301</f>
        <v>0</v>
      </c>
      <c r="B301" s="43">
        <f>'S5 Maquette'!C301</f>
        <v>0</v>
      </c>
      <c r="C301" s="42">
        <f>'S5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  <row r="302" spans="1:20" ht="30.5" customHeight="1">
      <c r="A302" s="43">
        <f>'S5 Maquette'!B302</f>
        <v>0</v>
      </c>
      <c r="B302" s="43">
        <f>'S5 Maquette'!C302</f>
        <v>0</v>
      </c>
      <c r="C302" s="42">
        <f>'S5 Maquette'!F302</f>
        <v>0</v>
      </c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5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3:A1001">
    <cfRule type="expression" dxfId="291" priority="129">
      <formula>$C1="OPTION"</formula>
    </cfRule>
    <cfRule type="expression" dxfId="290" priority="127">
      <formula>$C1="Parcours Pédagogique"</formula>
    </cfRule>
    <cfRule type="expression" dxfId="289" priority="128">
      <formula>$C1="BLOC"</formula>
    </cfRule>
  </conditionalFormatting>
  <conditionalFormatting sqref="A18:S26 A27:B43 A44:S302 T18">
    <cfRule type="expression" dxfId="288" priority="136">
      <formula>$C18="Modification"</formula>
    </cfRule>
  </conditionalFormatting>
  <conditionalFormatting sqref="A44:S300 A16:S26 T16 A27:B43">
    <cfRule type="expression" dxfId="287" priority="132">
      <formula>$C16="Modification MCC"</formula>
    </cfRule>
  </conditionalFormatting>
  <conditionalFormatting sqref="B1:S9 B10:E10 J10:S11 B11:D11 B12:M12 P12 B13:L13 B14:N14 P14:S17 B15:M17 B303:S1001">
    <cfRule type="expression" dxfId="286" priority="134">
      <formula>$D1="Création"</formula>
    </cfRule>
    <cfRule type="expression" dxfId="285" priority="135">
      <formula>$D1="Fermeture"</formula>
    </cfRule>
  </conditionalFormatting>
  <conditionalFormatting sqref="C28:D43">
    <cfRule type="expression" dxfId="284" priority="19">
      <formula>$C28="Modification"</formula>
    </cfRule>
    <cfRule type="expression" dxfId="283" priority="20">
      <formula>$C28="Création"</formula>
    </cfRule>
    <cfRule type="expression" dxfId="282" priority="21">
      <formula>$C28="Fermeture"</formula>
    </cfRule>
    <cfRule type="expression" dxfId="281" priority="17">
      <formula>$B28="Option"</formula>
    </cfRule>
    <cfRule type="expression" dxfId="280" priority="18">
      <formula>$C28="Modification MCC"</formula>
    </cfRule>
  </conditionalFormatting>
  <conditionalFormatting sqref="C27:R27 E28:R28 G29:R32">
    <cfRule type="expression" dxfId="279" priority="118">
      <formula>$C27="Fermeture"</formula>
    </cfRule>
    <cfRule type="expression" dxfId="278" priority="115">
      <formula>$C27="Modification MCC"</formula>
    </cfRule>
    <cfRule type="expression" dxfId="277" priority="116">
      <formula>$C27="Modification"</formula>
    </cfRule>
    <cfRule type="expression" dxfId="276" priority="117">
      <formula>$C27="Création"</formula>
    </cfRule>
  </conditionalFormatting>
  <conditionalFormatting sqref="C1:S27 S29:S30">
    <cfRule type="expression" dxfId="275" priority="100">
      <formula>$B1="Option"</formula>
    </cfRule>
  </conditionalFormatting>
  <conditionalFormatting sqref="C44:S1001">
    <cfRule type="expression" dxfId="274" priority="119">
      <formula>$B44="Option"</formula>
    </cfRule>
  </conditionalFormatting>
  <conditionalFormatting sqref="E29:F41">
    <cfRule type="expression" dxfId="273" priority="16">
      <formula>$C29="Fermeture"</formula>
    </cfRule>
    <cfRule type="expression" dxfId="272" priority="14">
      <formula>$C29="Modification"</formula>
    </cfRule>
    <cfRule type="expression" dxfId="271" priority="15">
      <formula>$C29="Création"</formula>
    </cfRule>
    <cfRule type="expression" dxfId="270" priority="13">
      <formula>$C29="Modification MCC"</formula>
    </cfRule>
  </conditionalFormatting>
  <conditionalFormatting sqref="E42:J43">
    <cfRule type="expression" dxfId="269" priority="9">
      <formula>$C42="Modification"</formula>
    </cfRule>
    <cfRule type="expression" dxfId="268" priority="11">
      <formula>$C42="Fermeture"</formula>
    </cfRule>
    <cfRule type="expression" dxfId="267" priority="10">
      <formula>$C42="Création"</formula>
    </cfRule>
    <cfRule type="expression" dxfId="266" priority="8">
      <formula>$C42="Modification MCC"</formula>
    </cfRule>
  </conditionalFormatting>
  <conditionalFormatting sqref="E28:R41">
    <cfRule type="expression" dxfId="265" priority="12">
      <formula>$B28="Option"</formula>
    </cfRule>
  </conditionalFormatting>
  <conditionalFormatting sqref="E42:S43">
    <cfRule type="expression" dxfId="264" priority="6">
      <formula>$B42="Option"</formula>
    </cfRule>
  </conditionalFormatting>
  <conditionalFormatting sqref="G33:R41 K42:S42">
    <cfRule type="expression" dxfId="263" priority="51">
      <formula>$C33="Modification MCC"</formula>
    </cfRule>
    <cfRule type="expression" dxfId="262" priority="52">
      <formula>$C33="Modification"</formula>
    </cfRule>
    <cfRule type="expression" dxfId="261" priority="53">
      <formula>$C33="Création"</formula>
    </cfRule>
    <cfRule type="expression" dxfId="260" priority="54">
      <formula>$C33="Fermeture"</formula>
    </cfRule>
  </conditionalFormatting>
  <conditionalFormatting sqref="J1:J32">
    <cfRule type="expression" dxfId="259" priority="111">
      <formula>$I1="NON"</formula>
    </cfRule>
  </conditionalFormatting>
  <conditionalFormatting sqref="J33:J41">
    <cfRule type="expression" dxfId="258" priority="49">
      <formula>$I33="NON"</formula>
    </cfRule>
  </conditionalFormatting>
  <conditionalFormatting sqref="J42:J43">
    <cfRule type="expression" dxfId="257" priority="7">
      <formula>$I42="NON"</formula>
    </cfRule>
  </conditionalFormatting>
  <conditionalFormatting sqref="J43">
    <cfRule type="expression" dxfId="256" priority="3">
      <formula>$C43="Modification"</formula>
    </cfRule>
    <cfRule type="expression" dxfId="255" priority="4">
      <formula>$C43="Création"</formula>
    </cfRule>
    <cfRule type="expression" dxfId="254" priority="5">
      <formula>$C43="Fermeture"</formula>
    </cfRule>
    <cfRule type="expression" dxfId="253" priority="1">
      <formula>$B43="Option"</formula>
    </cfRule>
    <cfRule type="expression" dxfId="252" priority="2">
      <formula>$C43="Modification MCC"</formula>
    </cfRule>
  </conditionalFormatting>
  <conditionalFormatting sqref="J44:J1001">
    <cfRule type="expression" dxfId="251" priority="125">
      <formula>$I44="NON"</formula>
    </cfRule>
  </conditionalFormatting>
  <conditionalFormatting sqref="K43:S43">
    <cfRule type="expression" dxfId="250" priority="26">
      <formula>$C43="Modification"</formula>
    </cfRule>
    <cfRule type="expression" dxfId="249" priority="25">
      <formula>$C43="Modification MCC"</formula>
    </cfRule>
    <cfRule type="expression" dxfId="248" priority="27">
      <formula>$C43="Création"</formula>
    </cfRule>
    <cfRule type="expression" dxfId="247" priority="28">
      <formula>$C43="Fermeture"</formula>
    </cfRule>
  </conditionalFormatting>
  <conditionalFormatting sqref="L1:L1001">
    <cfRule type="expression" dxfId="246" priority="44">
      <formula>$K1="CCI (CC Intégral)"</formula>
    </cfRule>
    <cfRule type="expression" dxfId="245" priority="45">
      <formula>$K1="CT (Contrôle terminal)"</formula>
    </cfRule>
  </conditionalFormatting>
  <conditionalFormatting sqref="L18:L32">
    <cfRule type="expression" dxfId="244" priority="114">
      <formula>$K1="CCI (CC Intégral)"</formula>
    </cfRule>
    <cfRule type="expression" dxfId="243" priority="113">
      <formula>$K1="CT (Contrôle terminal)"</formula>
    </cfRule>
  </conditionalFormatting>
  <conditionalFormatting sqref="L34:L35">
    <cfRule type="expression" dxfId="242" priority="98">
      <formula>$K16="CT (Contrôle terminal)"</formula>
    </cfRule>
    <cfRule type="expression" dxfId="241" priority="99">
      <formula>$K16="CCI (CC Intégral)"</formula>
    </cfRule>
  </conditionalFormatting>
  <conditionalFormatting sqref="L36">
    <cfRule type="expression" dxfId="240" priority="80">
      <formula>$K17="CCI (CC Intégral)"</formula>
    </cfRule>
    <cfRule type="expression" dxfId="239" priority="79">
      <formula>$K17="CT (Contrôle terminal)"</formula>
    </cfRule>
  </conditionalFormatting>
  <conditionalFormatting sqref="L38:L43">
    <cfRule type="expression" dxfId="238" priority="55">
      <formula>$K19="CT (Contrôle terminal)"</formula>
    </cfRule>
    <cfRule type="expression" dxfId="237" priority="56">
      <formula>$K19="CCI (CC Intégral)"</formula>
    </cfRule>
  </conditionalFormatting>
  <conditionalFormatting sqref="L44:L51">
    <cfRule type="expression" dxfId="236" priority="193">
      <formula>$K25="CCI (CC Intégral)"</formula>
    </cfRule>
    <cfRule type="expression" dxfId="235" priority="191">
      <formula>$K25="CT (Contrôle terminal)"</formula>
    </cfRule>
  </conditionalFormatting>
  <conditionalFormatting sqref="L52:L54">
    <cfRule type="expression" dxfId="234" priority="182">
      <formula>$K34="CT (Contrôle terminal)"</formula>
    </cfRule>
    <cfRule type="expression" dxfId="233" priority="185">
      <formula>$K34="CCI (CC Intégral)"</formula>
    </cfRule>
  </conditionalFormatting>
  <conditionalFormatting sqref="L55:L302 M18">
    <cfRule type="expression" dxfId="232" priority="130">
      <formula>$K1="CT (Contrôle terminal)"</formula>
    </cfRule>
  </conditionalFormatting>
  <conditionalFormatting sqref="L55:L302">
    <cfRule type="expression" dxfId="231" priority="131">
      <formula>$K38="CCI (CC Intégral)"</formula>
    </cfRule>
  </conditionalFormatting>
  <conditionalFormatting sqref="M1:M32">
    <cfRule type="expression" dxfId="230" priority="112">
      <formula>$K1="CT (Contrôle terminal)"</formula>
    </cfRule>
  </conditionalFormatting>
  <conditionalFormatting sqref="M33:M43">
    <cfRule type="expression" dxfId="229" priority="50">
      <formula>$K33="CT (Contrôle terminal)"</formula>
    </cfRule>
  </conditionalFormatting>
  <conditionalFormatting sqref="M44:M1001">
    <cfRule type="expression" dxfId="228" priority="126">
      <formula>$K44="CT (Contrôle terminal)"</formula>
    </cfRule>
  </conditionalFormatting>
  <conditionalFormatting sqref="N1:O1001">
    <cfRule type="expression" dxfId="227" priority="24">
      <formula>$K1="CCI (CC Intégral)"</formula>
    </cfRule>
  </conditionalFormatting>
  <conditionalFormatting sqref="P14:S17 B15:M17 B303:S1001 B1:S9 J10:S11 B12:M12 B14:N14 B13:L13 B10:E10 B11:D11 P12">
    <cfRule type="expression" dxfId="226" priority="133">
      <formula>$D1="Modification"</formula>
    </cfRule>
  </conditionalFormatting>
  <conditionalFormatting sqref="Q1:R1001">
    <cfRule type="expression" dxfId="225" priority="23">
      <formula>$P1="Autres"</formula>
    </cfRule>
  </conditionalFormatting>
  <conditionalFormatting sqref="S1:S27 S29:S30">
    <cfRule type="expression" dxfId="224" priority="101">
      <formula>$P1="CT (Contrôle terminal)"</formula>
    </cfRule>
  </conditionalFormatting>
  <conditionalFormatting sqref="S27 S29:S30">
    <cfRule type="expression" dxfId="223" priority="102">
      <formula>$C27="Modification MCC"</formula>
    </cfRule>
    <cfRule type="expression" dxfId="222" priority="103">
      <formula>$C27="Modification"</formula>
    </cfRule>
    <cfRule type="expression" dxfId="221" priority="104">
      <formula>$C27="Création"</formula>
    </cfRule>
    <cfRule type="expression" dxfId="220" priority="105">
      <formula>$C27="Fermeture"</formula>
    </cfRule>
  </conditionalFormatting>
  <conditionalFormatting sqref="S42:S1001">
    <cfRule type="expression" dxfId="219" priority="47">
      <formula>$P42="CT (Contrôle terminal)"</formula>
    </cfRule>
  </conditionalFormatting>
  <conditionalFormatting sqref="T18 A18:S26 A27:B43 A44:S302">
    <cfRule type="expression" dxfId="218" priority="137">
      <formula>$C18="Création"</formula>
    </cfRule>
    <cfRule type="expression" dxfId="217" priority="138">
      <formula>$C18="Fermeture"</formula>
    </cfRule>
  </conditionalFormatting>
  <conditionalFormatting sqref="T18">
    <cfRule type="expression" dxfId="216" priority="123">
      <formula>$P18="CT (Contrôle terminal)"</formula>
    </cfRule>
  </conditionalFormatting>
  <dataValidations count="6">
    <dataValidation type="list" allowBlank="1" showInputMessage="1" showErrorMessage="1" sqref="G19 G23:G302 E19:F302 H19:I302" xr:uid="{00000000-0002-0000-0400-000000000000}">
      <formula1>"OUI, NON"</formula1>
    </dataValidation>
    <dataValidation type="list" allowBlank="1" showInputMessage="1" showErrorMessage="1" sqref="P19:P302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2" xr:uid="{00000000-0002-0000-0400-000003000000}">
      <formula1>"Modification MCC"</formula1>
    </dataValidation>
    <dataValidation type="list" allowBlank="1" showInputMessage="1" showErrorMessage="1" sqref="K19:K302" xr:uid="{00000000-0002-0000-0400-000004000000}">
      <formula1>List_Controle2</formula1>
    </dataValidation>
    <dataValidation type="list" allowBlank="1" showInputMessage="1" showErrorMessage="1" sqref="Q19:Q302 N19:N302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3B15-C326-1947-9AD2-1AC561E881C8}">
  <dimension ref="A1:T302"/>
  <sheetViews>
    <sheetView topLeftCell="C1" zoomScale="90" zoomScaleNormal="90" workbookViewId="0">
      <pane ySplit="18" topLeftCell="A19" activePane="bottomLeft" state="frozen"/>
      <selection activeCell="D25" sqref="D25"/>
      <selection pane="bottomLeft" activeCell="M28" sqref="M28:T41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9.453125" style="16" customWidth="1"/>
  </cols>
  <sheetData>
    <row r="1" spans="1:19">
      <c r="A1" s="132"/>
      <c r="B1" s="132"/>
      <c r="C1" s="132"/>
      <c r="D1" s="132"/>
      <c r="E1" s="132"/>
      <c r="F1" s="132"/>
      <c r="G1" s="132"/>
      <c r="H1" s="132"/>
      <c r="I1" s="132"/>
      <c r="J1" s="37"/>
    </row>
    <row r="2" spans="1:19">
      <c r="A2" s="132"/>
      <c r="B2" s="132"/>
      <c r="C2" s="132"/>
      <c r="D2" s="132"/>
      <c r="E2" s="132"/>
      <c r="F2" s="132"/>
      <c r="G2" s="132"/>
      <c r="H2" s="132"/>
      <c r="I2" s="132"/>
      <c r="J2" s="37"/>
    </row>
    <row r="3" spans="1:19">
      <c r="A3" s="132"/>
      <c r="B3" s="132"/>
      <c r="C3" s="132"/>
      <c r="D3" s="132"/>
      <c r="E3" s="132"/>
      <c r="F3" s="132"/>
      <c r="G3" s="132"/>
      <c r="H3" s="132"/>
      <c r="I3" s="132"/>
      <c r="J3" s="37"/>
    </row>
    <row r="4" spans="1:19">
      <c r="A4" s="132"/>
      <c r="B4" s="132"/>
      <c r="C4" s="132"/>
      <c r="D4" s="132"/>
      <c r="E4" s="132"/>
      <c r="F4" s="132"/>
      <c r="G4" s="132"/>
      <c r="H4" s="132"/>
      <c r="I4" s="132"/>
      <c r="J4" s="37"/>
    </row>
    <row r="5" spans="1:19">
      <c r="A5" s="132"/>
      <c r="B5" s="132"/>
      <c r="C5" s="132"/>
      <c r="D5" s="132"/>
      <c r="E5" s="132"/>
      <c r="F5" s="132"/>
      <c r="G5" s="132"/>
      <c r="H5" s="132"/>
      <c r="I5" s="132"/>
      <c r="J5" s="37"/>
    </row>
    <row r="6" spans="1:19">
      <c r="A6" s="132"/>
      <c r="B6" s="132"/>
      <c r="C6" s="132"/>
      <c r="D6" s="132"/>
      <c r="E6" s="132"/>
      <c r="F6" s="132"/>
      <c r="G6" s="132"/>
      <c r="H6" s="132"/>
      <c r="I6" s="132"/>
      <c r="J6" s="37"/>
    </row>
    <row r="7" spans="1:19" ht="14.5" customHeight="1">
      <c r="A7" s="133" t="s">
        <v>211</v>
      </c>
      <c r="B7" s="131" t="str">
        <f>'Fiche Générale'!B3</f>
        <v>Portail_LLAC</v>
      </c>
      <c r="C7" s="111" t="s">
        <v>241</v>
      </c>
      <c r="D7" s="111"/>
      <c r="E7" s="136" t="str">
        <f>'Fiche Générale'!B4</f>
        <v>Langues, littératures et civilisations étrangères et régionales (LLCER)</v>
      </c>
      <c r="F7" s="137"/>
      <c r="G7" s="111" t="s">
        <v>242</v>
      </c>
      <c r="H7" s="131">
        <f>'Fiche Générale'!B5</f>
        <v>0</v>
      </c>
      <c r="I7" s="131"/>
      <c r="J7" s="38"/>
      <c r="K7" s="21"/>
    </row>
    <row r="8" spans="1:19" ht="14.5" customHeight="1">
      <c r="A8" s="134"/>
      <c r="B8" s="131"/>
      <c r="C8" s="111"/>
      <c r="D8" s="111"/>
      <c r="E8" s="136"/>
      <c r="F8" s="137"/>
      <c r="G8" s="111"/>
      <c r="H8" s="131"/>
      <c r="I8" s="131"/>
      <c r="J8" s="38"/>
      <c r="K8" s="21"/>
    </row>
    <row r="9" spans="1:19" ht="14.5" customHeight="1">
      <c r="A9" s="134"/>
      <c r="B9" s="131"/>
      <c r="C9" s="111"/>
      <c r="D9" s="111"/>
      <c r="E9" s="136"/>
      <c r="F9" s="137"/>
      <c r="G9" s="111"/>
      <c r="H9" s="131"/>
      <c r="I9" s="131"/>
      <c r="J9" s="38"/>
      <c r="K9" s="21"/>
    </row>
    <row r="10" spans="1:19" ht="14.5" customHeight="1">
      <c r="A10" s="134"/>
      <c r="B10" s="131"/>
      <c r="C10" s="112" t="s">
        <v>214</v>
      </c>
      <c r="D10" s="112"/>
      <c r="E10" s="119" t="str">
        <f>'Fiche Générale'!B9</f>
        <v>Espagnol 2D</v>
      </c>
      <c r="F10" s="120"/>
      <c r="G10" s="120"/>
      <c r="H10" s="120"/>
      <c r="I10" s="121"/>
      <c r="J10" s="39"/>
      <c r="K10" s="21"/>
    </row>
    <row r="11" spans="1:19" ht="14.5" customHeight="1">
      <c r="A11" s="135"/>
      <c r="B11" s="131"/>
      <c r="C11" s="112"/>
      <c r="D11" s="112"/>
      <c r="E11" s="122"/>
      <c r="F11" s="123"/>
      <c r="G11" s="123"/>
      <c r="H11" s="123"/>
      <c r="I11" s="124"/>
      <c r="J11" s="39"/>
      <c r="K11" s="21"/>
    </row>
    <row r="12" spans="1:19">
      <c r="C12" s="16"/>
      <c r="I12" s="35"/>
      <c r="J12" s="35"/>
      <c r="M12" s="127" t="s">
        <v>243</v>
      </c>
      <c r="N12" s="128"/>
      <c r="O12" s="138"/>
      <c r="P12" s="127" t="s">
        <v>244</v>
      </c>
      <c r="Q12" s="128"/>
      <c r="R12" s="128"/>
      <c r="S12" s="138"/>
    </row>
    <row r="13" spans="1:19">
      <c r="A13" s="140" t="s">
        <v>215</v>
      </c>
      <c r="B13" s="142" t="str">
        <f>'S5 Maquette'!B13:B14</f>
        <v>3 ème Année de Licence</v>
      </c>
      <c r="C13" s="142"/>
      <c r="D13" s="140" t="s">
        <v>245</v>
      </c>
      <c r="E13" s="142">
        <f>'S5 Maquette'!E13:F14</f>
        <v>0</v>
      </c>
      <c r="F13" s="142"/>
      <c r="G13" s="142"/>
      <c r="I13" s="35"/>
      <c r="J13" s="35"/>
      <c r="M13" s="129"/>
      <c r="N13" s="130"/>
      <c r="O13" s="139"/>
      <c r="P13" s="129"/>
      <c r="Q13" s="130"/>
      <c r="R13" s="130"/>
      <c r="S13" s="139"/>
    </row>
    <row r="14" spans="1:19">
      <c r="A14" s="141"/>
      <c r="B14" s="142"/>
      <c r="C14" s="142"/>
      <c r="D14" s="141"/>
      <c r="E14" s="142"/>
      <c r="F14" s="142"/>
      <c r="G14" s="142"/>
      <c r="I14" s="35"/>
      <c r="J14" s="35"/>
      <c r="M14" s="110" t="s">
        <v>246</v>
      </c>
      <c r="N14" s="127" t="s">
        <v>247</v>
      </c>
      <c r="O14" s="138"/>
      <c r="P14" s="132"/>
      <c r="Q14" s="145"/>
      <c r="R14" s="148"/>
      <c r="S14" s="140"/>
    </row>
    <row r="15" spans="1:19">
      <c r="A15" s="140" t="s">
        <v>248</v>
      </c>
      <c r="B15" s="150" t="str">
        <f>'S5 Maquette'!B15:B16</f>
        <v>Semestre 5</v>
      </c>
      <c r="C15" s="151"/>
      <c r="D15" s="140" t="s">
        <v>249</v>
      </c>
      <c r="E15" s="142">
        <f>'S5 Maquette'!E15:F16</f>
        <v>0</v>
      </c>
      <c r="F15" s="142"/>
      <c r="G15" s="142"/>
      <c r="I15" s="35"/>
      <c r="J15" s="35"/>
      <c r="M15" s="110"/>
      <c r="N15" s="143"/>
      <c r="O15" s="144"/>
      <c r="P15" s="132"/>
      <c r="Q15" s="146"/>
      <c r="R15" s="148"/>
      <c r="S15" s="149"/>
    </row>
    <row r="16" spans="1:19">
      <c r="A16" s="141"/>
      <c r="B16" s="152"/>
      <c r="C16" s="153"/>
      <c r="D16" s="141"/>
      <c r="E16" s="142"/>
      <c r="F16" s="142"/>
      <c r="G16" s="142"/>
      <c r="I16" s="35"/>
      <c r="J16" s="35"/>
      <c r="M16" s="110"/>
      <c r="N16" s="143"/>
      <c r="O16" s="144"/>
      <c r="P16" s="132"/>
      <c r="Q16" s="146"/>
      <c r="R16" s="148"/>
      <c r="S16" s="149"/>
    </row>
    <row r="17" spans="1:20">
      <c r="L17" s="17"/>
      <c r="M17" s="110"/>
      <c r="N17" s="129"/>
      <c r="O17" s="139"/>
      <c r="P17" s="132"/>
      <c r="Q17" s="147"/>
      <c r="R17" s="148"/>
      <c r="S17" s="141"/>
    </row>
    <row r="18" spans="1:20" ht="59.5" customHeight="1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'S5 Maquette'!B27</f>
        <v>UE1 Langue - Espagnol</v>
      </c>
      <c r="B27" s="43" t="str">
        <f>'S5 Maquette'!C27</f>
        <v>UE</v>
      </c>
      <c r="C27" s="42">
        <f>'[1]S5 Maquette'!F27</f>
        <v>0</v>
      </c>
      <c r="D27" s="7">
        <v>1</v>
      </c>
      <c r="E27" s="7" t="s">
        <v>300</v>
      </c>
      <c r="F27" s="7" t="s">
        <v>300</v>
      </c>
      <c r="G27" s="40" t="s">
        <v>300</v>
      </c>
      <c r="H27" s="40" t="s">
        <v>300</v>
      </c>
      <c r="I27" s="40" t="s">
        <v>300</v>
      </c>
      <c r="J27" s="40">
        <v>6</v>
      </c>
      <c r="K27" s="72"/>
      <c r="L27" s="40"/>
      <c r="M27" s="40"/>
      <c r="N27" s="40"/>
      <c r="O27" s="40"/>
      <c r="P27" s="40" t="s">
        <v>301</v>
      </c>
      <c r="Q27" s="40"/>
      <c r="R27" s="40"/>
      <c r="S27" s="40"/>
      <c r="T27" s="74"/>
    </row>
    <row r="28" spans="1:20" ht="30.5" customHeight="1">
      <c r="A28" s="43" t="str">
        <f>'S5 Maquette'!B28</f>
        <v>Traduction - Espagnol</v>
      </c>
      <c r="B28" s="43" t="str">
        <f>'S5 Maquette'!C28</f>
        <v>ECUE</v>
      </c>
      <c r="C28" s="42"/>
      <c r="D28" s="7">
        <v>1</v>
      </c>
      <c r="E28" s="7" t="s">
        <v>300</v>
      </c>
      <c r="F28" s="7" t="s">
        <v>300</v>
      </c>
      <c r="G28" s="40" t="s">
        <v>300</v>
      </c>
      <c r="H28" s="40" t="s">
        <v>300</v>
      </c>
      <c r="I28" s="40" t="s">
        <v>300</v>
      </c>
      <c r="J28" s="40">
        <v>6</v>
      </c>
      <c r="K28" s="40" t="s">
        <v>10</v>
      </c>
      <c r="L28" s="40"/>
      <c r="M28" s="77">
        <v>2</v>
      </c>
      <c r="N28" s="40" t="s">
        <v>11</v>
      </c>
      <c r="O28" s="40" t="s">
        <v>302</v>
      </c>
      <c r="P28" s="40" t="s">
        <v>301</v>
      </c>
      <c r="Q28" s="40"/>
      <c r="R28" s="40"/>
      <c r="S28" s="78" t="s">
        <v>309</v>
      </c>
      <c r="T28" s="81" t="s">
        <v>310</v>
      </c>
    </row>
    <row r="29" spans="1:20" ht="47" customHeight="1">
      <c r="A29" s="43" t="str">
        <f>'S5 Maquette'!B29</f>
        <v>Langue et linguistique - Espagnol</v>
      </c>
      <c r="B29" s="43" t="str">
        <f>'S5 Maquette'!C29</f>
        <v>ECUE</v>
      </c>
      <c r="C29" s="42" t="s">
        <v>303</v>
      </c>
      <c r="D29" s="7">
        <v>1</v>
      </c>
      <c r="E29" s="7" t="s">
        <v>300</v>
      </c>
      <c r="F29" s="7" t="s">
        <v>300</v>
      </c>
      <c r="G29" s="40" t="s">
        <v>300</v>
      </c>
      <c r="H29" s="40" t="s">
        <v>300</v>
      </c>
      <c r="I29" s="40" t="s">
        <v>300</v>
      </c>
      <c r="J29" s="40">
        <v>6</v>
      </c>
      <c r="K29" s="40" t="s">
        <v>10</v>
      </c>
      <c r="L29" s="40"/>
      <c r="M29" s="77">
        <v>3</v>
      </c>
      <c r="N29" s="40" t="s">
        <v>31</v>
      </c>
      <c r="O29" s="40" t="s">
        <v>304</v>
      </c>
      <c r="P29" s="40" t="s">
        <v>301</v>
      </c>
      <c r="Q29" s="40"/>
      <c r="R29" s="40"/>
      <c r="S29" s="79" t="s">
        <v>305</v>
      </c>
      <c r="T29" s="81" t="s">
        <v>311</v>
      </c>
    </row>
    <row r="30" spans="1:20" ht="30.5" customHeight="1">
      <c r="A30" s="43" t="str">
        <f>'S5 Maquette'!B30</f>
        <v>UE2 Littérature et image - Espagnol</v>
      </c>
      <c r="B30" s="43" t="str">
        <f>'S5 Maquette'!C30</f>
        <v>UE</v>
      </c>
      <c r="C30" s="42" t="str">
        <f>'[1]S5 Maquette'!F30</f>
        <v>Modification</v>
      </c>
      <c r="D30" s="7">
        <v>1</v>
      </c>
      <c r="E30" s="7" t="s">
        <v>300</v>
      </c>
      <c r="F30" s="7" t="s">
        <v>300</v>
      </c>
      <c r="G30" s="40" t="s">
        <v>300</v>
      </c>
      <c r="H30" s="40" t="s">
        <v>300</v>
      </c>
      <c r="I30" s="40" t="s">
        <v>300</v>
      </c>
      <c r="J30" s="40">
        <v>6</v>
      </c>
      <c r="K30" s="72"/>
      <c r="L30" s="40"/>
      <c r="M30" s="40"/>
      <c r="N30" s="40"/>
      <c r="O30" s="40"/>
      <c r="P30" s="40" t="s">
        <v>301</v>
      </c>
      <c r="Q30" s="40"/>
      <c r="R30" s="40"/>
      <c r="S30" s="40"/>
      <c r="T30" s="74"/>
    </row>
    <row r="31" spans="1:20" ht="30.5" customHeight="1">
      <c r="A31" s="43" t="str">
        <f>'S5 Maquette'!B31</f>
        <v>Littérature A - Espagnol</v>
      </c>
      <c r="B31" s="43" t="str">
        <f>'S5 Maquette'!C31</f>
        <v>ECUE</v>
      </c>
      <c r="C31" s="42">
        <f>'[1]S5 Maquette'!F31</f>
        <v>0</v>
      </c>
      <c r="D31" s="7">
        <v>1</v>
      </c>
      <c r="E31" s="7" t="s">
        <v>300</v>
      </c>
      <c r="F31" s="7" t="s">
        <v>300</v>
      </c>
      <c r="G31" s="40" t="s">
        <v>300</v>
      </c>
      <c r="H31" s="40" t="s">
        <v>300</v>
      </c>
      <c r="I31" s="40" t="s">
        <v>300</v>
      </c>
      <c r="J31" s="40">
        <v>6</v>
      </c>
      <c r="K31" s="40" t="s">
        <v>10</v>
      </c>
      <c r="L31" s="40"/>
      <c r="M31" s="76">
        <v>2</v>
      </c>
      <c r="N31" s="40" t="s">
        <v>11</v>
      </c>
      <c r="O31" s="40" t="s">
        <v>306</v>
      </c>
      <c r="P31" s="40" t="s">
        <v>301</v>
      </c>
      <c r="Q31" s="40"/>
      <c r="R31" s="40"/>
      <c r="S31" s="78" t="s">
        <v>309</v>
      </c>
      <c r="T31" s="45"/>
    </row>
    <row r="32" spans="1:20" ht="30.5" customHeight="1">
      <c r="A32" s="43" t="str">
        <f>'S5 Maquette'!B32</f>
        <v>Littérature B - Espagnol</v>
      </c>
      <c r="B32" s="43" t="str">
        <f>'S5 Maquette'!C32</f>
        <v>ECUE</v>
      </c>
      <c r="C32" s="42">
        <f>'[1]S5 Maquette'!F32</f>
        <v>0</v>
      </c>
      <c r="D32" s="7">
        <v>1</v>
      </c>
      <c r="E32" s="7" t="s">
        <v>300</v>
      </c>
      <c r="F32" s="7" t="s">
        <v>300</v>
      </c>
      <c r="G32" s="40" t="s">
        <v>300</v>
      </c>
      <c r="H32" s="40" t="s">
        <v>300</v>
      </c>
      <c r="I32" s="40" t="s">
        <v>300</v>
      </c>
      <c r="J32" s="40">
        <v>6</v>
      </c>
      <c r="K32" s="40" t="s">
        <v>10</v>
      </c>
      <c r="L32" s="40"/>
      <c r="M32" s="76">
        <v>2</v>
      </c>
      <c r="N32" s="40" t="s">
        <v>21</v>
      </c>
      <c r="O32" s="40"/>
      <c r="P32" s="40" t="s">
        <v>301</v>
      </c>
      <c r="Q32" s="40"/>
      <c r="R32" s="40"/>
      <c r="S32" s="78" t="s">
        <v>309</v>
      </c>
      <c r="T32" s="74"/>
    </row>
    <row r="33" spans="1:20" ht="30.5" customHeight="1">
      <c r="A33" s="43" t="str">
        <f>'S5 Maquette'!B33</f>
        <v>Image - espagnol</v>
      </c>
      <c r="B33" s="43" t="str">
        <f>'S5 Maquette'!C33</f>
        <v>ECUE</v>
      </c>
      <c r="C33" s="42" t="s">
        <v>303</v>
      </c>
      <c r="D33" s="7">
        <v>1</v>
      </c>
      <c r="E33" s="7" t="s">
        <v>300</v>
      </c>
      <c r="F33" s="7" t="s">
        <v>300</v>
      </c>
      <c r="G33" s="40" t="s">
        <v>300</v>
      </c>
      <c r="H33" s="40" t="s">
        <v>300</v>
      </c>
      <c r="I33" s="40" t="s">
        <v>300</v>
      </c>
      <c r="J33" s="40">
        <v>6</v>
      </c>
      <c r="K33" s="40" t="s">
        <v>10</v>
      </c>
      <c r="L33" s="40"/>
      <c r="M33" s="76">
        <v>2</v>
      </c>
      <c r="N33" s="40" t="s">
        <v>11</v>
      </c>
      <c r="O33" s="40" t="s">
        <v>306</v>
      </c>
      <c r="P33" s="40" t="s">
        <v>301</v>
      </c>
      <c r="Q33" s="40"/>
      <c r="R33" s="40"/>
      <c r="S33" s="78" t="s">
        <v>309</v>
      </c>
      <c r="T33" s="74"/>
    </row>
    <row r="34" spans="1:20" ht="30.5" customHeight="1">
      <c r="A34" s="43" t="str">
        <f>'S5 Maquette'!B34</f>
        <v>UE3 Civilisation et arts - Espagnol</v>
      </c>
      <c r="B34" s="43" t="str">
        <f>'S5 Maquette'!C34</f>
        <v>UE</v>
      </c>
      <c r="C34" s="42" t="str">
        <f>'[1]S5 Maquette'!F34</f>
        <v>Modification</v>
      </c>
      <c r="D34" s="7">
        <v>1</v>
      </c>
      <c r="E34" s="7" t="s">
        <v>300</v>
      </c>
      <c r="F34" s="7" t="s">
        <v>300</v>
      </c>
      <c r="G34" s="40" t="s">
        <v>300</v>
      </c>
      <c r="H34" s="40" t="s">
        <v>300</v>
      </c>
      <c r="I34" s="40" t="s">
        <v>300</v>
      </c>
      <c r="J34" s="40">
        <v>6</v>
      </c>
      <c r="K34" s="72"/>
      <c r="L34" s="40"/>
      <c r="M34" s="40"/>
      <c r="N34" s="40"/>
      <c r="O34" s="40"/>
      <c r="P34" s="40" t="s">
        <v>301</v>
      </c>
      <c r="Q34" s="40"/>
      <c r="R34" s="40"/>
      <c r="S34" s="76"/>
      <c r="T34" s="74"/>
    </row>
    <row r="35" spans="1:20" ht="30.5" customHeight="1">
      <c r="A35" s="43" t="str">
        <f>'S5 Maquette'!B35</f>
        <v>Civilisation A - Espagnol</v>
      </c>
      <c r="B35" s="43" t="str">
        <f>'S5 Maquette'!C35</f>
        <v>ECUE</v>
      </c>
      <c r="C35" s="42">
        <f>'[1]S5 Maquette'!F35</f>
        <v>0</v>
      </c>
      <c r="D35" s="7">
        <v>1</v>
      </c>
      <c r="E35" s="7" t="s">
        <v>300</v>
      </c>
      <c r="F35" s="7" t="s">
        <v>300</v>
      </c>
      <c r="G35" s="40" t="s">
        <v>300</v>
      </c>
      <c r="H35" s="40" t="s">
        <v>300</v>
      </c>
      <c r="I35" s="40" t="s">
        <v>300</v>
      </c>
      <c r="J35" s="40">
        <v>6</v>
      </c>
      <c r="K35" s="40" t="s">
        <v>10</v>
      </c>
      <c r="L35" s="40"/>
      <c r="M35" s="76">
        <v>2</v>
      </c>
      <c r="N35" s="40" t="s">
        <v>11</v>
      </c>
      <c r="O35" s="40" t="s">
        <v>306</v>
      </c>
      <c r="P35" s="40" t="s">
        <v>301</v>
      </c>
      <c r="Q35" s="40"/>
      <c r="R35" s="40"/>
      <c r="S35" s="78" t="s">
        <v>309</v>
      </c>
      <c r="T35" s="45"/>
    </row>
    <row r="36" spans="1:20" ht="30.5" customHeight="1">
      <c r="A36" s="43" t="str">
        <f>'S5 Maquette'!B36</f>
        <v>Civilisation B- Espagnol</v>
      </c>
      <c r="B36" s="43" t="str">
        <f>'S5 Maquette'!C36</f>
        <v>ECUE</v>
      </c>
      <c r="C36" s="42">
        <f>'[1]S5 Maquette'!F35</f>
        <v>0</v>
      </c>
      <c r="D36" s="7">
        <v>1</v>
      </c>
      <c r="E36" s="7" t="s">
        <v>300</v>
      </c>
      <c r="F36" s="7" t="s">
        <v>300</v>
      </c>
      <c r="G36" s="40" t="s">
        <v>300</v>
      </c>
      <c r="H36" s="40" t="s">
        <v>300</v>
      </c>
      <c r="I36" s="40" t="s">
        <v>300</v>
      </c>
      <c r="J36" s="40">
        <v>6</v>
      </c>
      <c r="K36" s="40" t="s">
        <v>10</v>
      </c>
      <c r="L36" s="40"/>
      <c r="M36" s="76">
        <v>2</v>
      </c>
      <c r="N36" s="40" t="s">
        <v>21</v>
      </c>
      <c r="O36" s="40"/>
      <c r="P36" s="40" t="s">
        <v>301</v>
      </c>
      <c r="Q36" s="40"/>
      <c r="R36" s="40"/>
      <c r="S36" s="78" t="s">
        <v>309</v>
      </c>
      <c r="T36" s="74"/>
    </row>
    <row r="37" spans="1:20" ht="30.5" customHeight="1">
      <c r="A37" s="43" t="str">
        <f>'S5 Maquette'!B37</f>
        <v>Arts - espagnol</v>
      </c>
      <c r="B37" s="43" t="str">
        <f>'S5 Maquette'!C37</f>
        <v>ECUE</v>
      </c>
      <c r="C37" s="42" t="s">
        <v>303</v>
      </c>
      <c r="D37" s="7">
        <v>1</v>
      </c>
      <c r="E37" s="7" t="s">
        <v>300</v>
      </c>
      <c r="F37" s="7" t="s">
        <v>300</v>
      </c>
      <c r="G37" s="40" t="s">
        <v>300</v>
      </c>
      <c r="H37" s="40" t="s">
        <v>300</v>
      </c>
      <c r="I37" s="40" t="s">
        <v>300</v>
      </c>
      <c r="J37" s="40">
        <v>6</v>
      </c>
      <c r="K37" s="40" t="s">
        <v>10</v>
      </c>
      <c r="L37" s="40"/>
      <c r="M37" s="76">
        <v>2</v>
      </c>
      <c r="N37" s="40" t="s">
        <v>21</v>
      </c>
      <c r="O37" s="40"/>
      <c r="P37" s="40" t="s">
        <v>301</v>
      </c>
      <c r="Q37" s="40"/>
      <c r="R37" s="40"/>
      <c r="S37" s="78" t="s">
        <v>309</v>
      </c>
      <c r="T37" s="74"/>
    </row>
    <row r="38" spans="1:20" ht="30.5" customHeight="1">
      <c r="A38" s="43" t="str">
        <f>'S5 Maquette'!B38</f>
        <v>UE Préparation concours 2D niveau 2 LLCER Espagnol</v>
      </c>
      <c r="B38" s="43" t="str">
        <f>'S5 Maquette'!C38</f>
        <v>UE</v>
      </c>
      <c r="C38" s="42" t="s">
        <v>303</v>
      </c>
      <c r="D38" s="7">
        <v>1</v>
      </c>
      <c r="E38" s="7" t="s">
        <v>300</v>
      </c>
      <c r="F38" s="7" t="s">
        <v>300</v>
      </c>
      <c r="G38" s="40" t="s">
        <v>300</v>
      </c>
      <c r="H38" s="40" t="s">
        <v>300</v>
      </c>
      <c r="I38" s="40" t="s">
        <v>300</v>
      </c>
      <c r="J38" s="40">
        <v>6</v>
      </c>
      <c r="K38" s="72"/>
      <c r="L38" s="40"/>
      <c r="M38" s="40"/>
      <c r="N38" s="40"/>
      <c r="O38" s="40"/>
      <c r="P38" s="40" t="s">
        <v>301</v>
      </c>
      <c r="Q38" s="40"/>
      <c r="R38" s="40"/>
      <c r="S38" s="76"/>
      <c r="T38" s="74"/>
    </row>
    <row r="39" spans="1:20" ht="30.5" customHeight="1">
      <c r="A39" s="43" t="str">
        <f>'S5 Maquette'!B39</f>
        <v>Traduction - Espagnol</v>
      </c>
      <c r="B39" s="43" t="str">
        <f>'S5 Maquette'!C39</f>
        <v>ECUE</v>
      </c>
      <c r="C39" s="42" t="str">
        <f>'[1]S5 Maquette'!F39</f>
        <v>Création</v>
      </c>
      <c r="D39" s="7">
        <v>1</v>
      </c>
      <c r="E39" s="7" t="s">
        <v>300</v>
      </c>
      <c r="F39" s="7" t="s">
        <v>300</v>
      </c>
      <c r="G39" s="40" t="s">
        <v>300</v>
      </c>
      <c r="H39" s="40" t="s">
        <v>300</v>
      </c>
      <c r="I39" s="40" t="s">
        <v>300</v>
      </c>
      <c r="J39" s="40">
        <v>6</v>
      </c>
      <c r="K39" s="40" t="s">
        <v>10</v>
      </c>
      <c r="L39" s="40"/>
      <c r="M39" s="76">
        <v>2</v>
      </c>
      <c r="N39" s="40" t="s">
        <v>11</v>
      </c>
      <c r="O39" s="40" t="s">
        <v>302</v>
      </c>
      <c r="P39" s="40" t="s">
        <v>301</v>
      </c>
      <c r="Q39" s="40"/>
      <c r="R39" s="40"/>
      <c r="S39" s="78" t="s">
        <v>309</v>
      </c>
      <c r="T39" s="74"/>
    </row>
    <row r="40" spans="1:20" ht="30.5" customHeight="1">
      <c r="A40" s="43" t="str">
        <f>'S5 Maquette'!B40</f>
        <v>Faits de langue et grammaire - espagnol</v>
      </c>
      <c r="B40" s="43" t="str">
        <f>'S5 Maquette'!C40</f>
        <v>ECUE</v>
      </c>
      <c r="C40" s="42" t="str">
        <f>'[1]S5 Maquette'!F40</f>
        <v>Création</v>
      </c>
      <c r="D40" s="7">
        <v>1</v>
      </c>
      <c r="E40" s="7" t="s">
        <v>300</v>
      </c>
      <c r="F40" s="7" t="s">
        <v>300</v>
      </c>
      <c r="G40" s="40" t="s">
        <v>300</v>
      </c>
      <c r="H40" s="40" t="s">
        <v>300</v>
      </c>
      <c r="I40" s="40" t="s">
        <v>300</v>
      </c>
      <c r="J40" s="40">
        <v>6</v>
      </c>
      <c r="K40" s="40" t="s">
        <v>10</v>
      </c>
      <c r="L40" s="40"/>
      <c r="M40" s="76">
        <v>2</v>
      </c>
      <c r="N40" s="40" t="s">
        <v>31</v>
      </c>
      <c r="O40" s="40" t="s">
        <v>307</v>
      </c>
      <c r="P40" s="40" t="s">
        <v>301</v>
      </c>
      <c r="Q40" s="40"/>
      <c r="R40" s="40"/>
      <c r="S40" s="78" t="s">
        <v>309</v>
      </c>
      <c r="T40" s="74"/>
    </row>
    <row r="41" spans="1:20" ht="30.5" customHeight="1">
      <c r="A41" s="43" t="str">
        <f>'S5 Maquette'!B41</f>
        <v>Méthodologie de l'écrit - espagnol</v>
      </c>
      <c r="B41" s="43" t="str">
        <f>'S5 Maquette'!C41</f>
        <v>ECUE</v>
      </c>
      <c r="C41" s="42" t="str">
        <f>'[1]S5 Maquette'!F41</f>
        <v>Création</v>
      </c>
      <c r="D41" s="7">
        <v>1</v>
      </c>
      <c r="E41" s="7" t="s">
        <v>300</v>
      </c>
      <c r="F41" s="7" t="s">
        <v>300</v>
      </c>
      <c r="G41" s="40" t="s">
        <v>300</v>
      </c>
      <c r="H41" s="40" t="s">
        <v>300</v>
      </c>
      <c r="I41" s="40" t="s">
        <v>300</v>
      </c>
      <c r="J41" s="40">
        <v>6</v>
      </c>
      <c r="K41" s="40" t="s">
        <v>10</v>
      </c>
      <c r="L41" s="40"/>
      <c r="M41" s="76">
        <v>2</v>
      </c>
      <c r="N41" s="40" t="s">
        <v>31</v>
      </c>
      <c r="O41" s="40" t="s">
        <v>307</v>
      </c>
      <c r="P41" s="40" t="s">
        <v>301</v>
      </c>
      <c r="Q41" s="40"/>
      <c r="R41" s="40"/>
      <c r="S41" s="78" t="s">
        <v>309</v>
      </c>
      <c r="T41" s="74"/>
    </row>
    <row r="42" spans="1:20" ht="30.5" customHeight="1">
      <c r="A42" s="43" t="str">
        <f>'S5 Maquette'!B42</f>
        <v>Oral 2 : Le metier de professeur</v>
      </c>
      <c r="B42" s="43" t="str">
        <f>'S5 Maquette'!C42</f>
        <v>ECUE</v>
      </c>
      <c r="C42" s="42" t="str">
        <f>'[1]S5 Maquette'!F42</f>
        <v>Création</v>
      </c>
      <c r="D42" s="7">
        <v>1</v>
      </c>
      <c r="E42" s="7"/>
      <c r="F42" s="7"/>
      <c r="G42" s="40"/>
      <c r="H42" s="40"/>
      <c r="I42" s="76" t="s">
        <v>300</v>
      </c>
      <c r="J42" s="76">
        <v>6</v>
      </c>
      <c r="K42" s="40"/>
      <c r="L42" s="40"/>
      <c r="M42" s="40" t="s">
        <v>293</v>
      </c>
      <c r="N42" s="40"/>
      <c r="O42" s="40"/>
      <c r="P42" s="40" t="s">
        <v>301</v>
      </c>
      <c r="Q42" s="40"/>
      <c r="R42" s="40"/>
      <c r="S42" s="40"/>
      <c r="T42" s="71" t="s">
        <v>308</v>
      </c>
    </row>
    <row r="43" spans="1:20" ht="30.5" customHeight="1">
      <c r="A43" s="43" t="str">
        <f>'S5 Maquette'!B43</f>
        <v>Oral 2 : le metier de professeur 2D - Carlone</v>
      </c>
      <c r="B43" s="43" t="str">
        <f>'S5 Maquette'!C43</f>
        <v>ECUE</v>
      </c>
      <c r="C43" s="42">
        <f>'[1]S5 Maquette'!F43</f>
        <v>0</v>
      </c>
      <c r="D43" s="7">
        <v>1</v>
      </c>
      <c r="E43" s="7"/>
      <c r="F43" s="7"/>
      <c r="G43" s="40"/>
      <c r="H43" s="40"/>
      <c r="I43" s="76" t="s">
        <v>300</v>
      </c>
      <c r="J43" s="76">
        <v>6</v>
      </c>
      <c r="K43" s="40"/>
      <c r="L43" s="40"/>
      <c r="M43" s="40" t="s">
        <v>293</v>
      </c>
      <c r="N43" s="40"/>
      <c r="O43" s="40"/>
      <c r="P43" s="40" t="s">
        <v>301</v>
      </c>
      <c r="Q43" s="40"/>
      <c r="R43" s="40"/>
      <c r="S43" s="40"/>
      <c r="T43" s="71" t="s">
        <v>308</v>
      </c>
    </row>
    <row r="44" spans="1:20" ht="30.5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5" customHeight="1">
      <c r="A301" s="43">
        <f>'S5 Maquette'!B301</f>
        <v>0</v>
      </c>
      <c r="B301" s="43">
        <f>'S5 Maquette'!C301</f>
        <v>0</v>
      </c>
      <c r="C301" s="42">
        <f>'S5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  <row r="302" spans="1:20" ht="30.5" customHeight="1">
      <c r="A302" s="43">
        <f>'S5 Maquette'!B302</f>
        <v>0</v>
      </c>
      <c r="B302" s="43">
        <f>'S5 Maquette'!C302</f>
        <v>0</v>
      </c>
      <c r="C302" s="42">
        <f>'S5 Maquette'!F302</f>
        <v>0</v>
      </c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3:A1001">
    <cfRule type="expression" dxfId="215" priority="98">
      <formula>$C1="OPTION"</formula>
    </cfRule>
    <cfRule type="expression" dxfId="214" priority="97">
      <formula>$C1="BLOC"</formula>
    </cfRule>
    <cfRule type="expression" dxfId="213" priority="96">
      <formula>$C1="Parcours Pédagogique"</formula>
    </cfRule>
  </conditionalFormatting>
  <conditionalFormatting sqref="A18:S26 A27:B43 A44:S302 T18">
    <cfRule type="expression" dxfId="212" priority="105">
      <formula>$C18="Modification"</formula>
    </cfRule>
  </conditionalFormatting>
  <conditionalFormatting sqref="A44:S300 A16:S26 T16 A27:B43">
    <cfRule type="expression" dxfId="211" priority="101">
      <formula>$C16="Modification MCC"</formula>
    </cfRule>
  </conditionalFormatting>
  <conditionalFormatting sqref="B1:S9 B10:E10 J10:S11 B11:D11 B12:M12 P12 B13:L13 B14:N14 P14:S17 B15:M17 B303:S1001">
    <cfRule type="expression" dxfId="210" priority="104">
      <formula>$D1="Fermeture"</formula>
    </cfRule>
    <cfRule type="expression" dxfId="209" priority="103">
      <formula>$D1="Création"</formula>
    </cfRule>
  </conditionalFormatting>
  <conditionalFormatting sqref="C28:D43">
    <cfRule type="expression" dxfId="208" priority="6">
      <formula>$B28="Option"</formula>
    </cfRule>
    <cfRule type="expression" dxfId="207" priority="7">
      <formula>$C28="Modification MCC"</formula>
    </cfRule>
    <cfRule type="expression" dxfId="206" priority="8">
      <formula>$C28="Modification"</formula>
    </cfRule>
    <cfRule type="expression" dxfId="205" priority="9">
      <formula>$C28="Création"</formula>
    </cfRule>
    <cfRule type="expression" dxfId="204" priority="10">
      <formula>$C28="Fermeture"</formula>
    </cfRule>
  </conditionalFormatting>
  <conditionalFormatting sqref="C27:R27 E28:R28 G29:R32">
    <cfRule type="expression" dxfId="203" priority="87">
      <formula>$C27="Fermeture"</formula>
    </cfRule>
    <cfRule type="expression" dxfId="202" priority="86">
      <formula>$C27="Création"</formula>
    </cfRule>
    <cfRule type="expression" dxfId="201" priority="85">
      <formula>$C27="Modification"</formula>
    </cfRule>
    <cfRule type="expression" dxfId="200" priority="84">
      <formula>$C27="Modification MCC"</formula>
    </cfRule>
  </conditionalFormatting>
  <conditionalFormatting sqref="C1:S27 S29:S30">
    <cfRule type="expression" dxfId="199" priority="69">
      <formula>$B1="Option"</formula>
    </cfRule>
  </conditionalFormatting>
  <conditionalFormatting sqref="C44:S1001">
    <cfRule type="expression" dxfId="198" priority="88">
      <formula>$B44="Option"</formula>
    </cfRule>
  </conditionalFormatting>
  <conditionalFormatting sqref="E29:F41">
    <cfRule type="expression" dxfId="197" priority="2">
      <formula>$C29="Modification MCC"</formula>
    </cfRule>
    <cfRule type="expression" dxfId="196" priority="3">
      <formula>$C29="Modification"</formula>
    </cfRule>
    <cfRule type="expression" dxfId="195" priority="4">
      <formula>$C29="Création"</formula>
    </cfRule>
    <cfRule type="expression" dxfId="194" priority="5">
      <formula>$C29="Fermeture"</formula>
    </cfRule>
  </conditionalFormatting>
  <conditionalFormatting sqref="E42:H43 J42:S43">
    <cfRule type="expression" dxfId="193" priority="11">
      <formula>$B42="Option"</formula>
    </cfRule>
  </conditionalFormatting>
  <conditionalFormatting sqref="E42:H43 J43:S43">
    <cfRule type="expression" dxfId="192" priority="15">
      <formula>$C42="Modification"</formula>
    </cfRule>
    <cfRule type="expression" dxfId="191" priority="16">
      <formula>$C42="Création"</formula>
    </cfRule>
    <cfRule type="expression" dxfId="190" priority="17">
      <formula>$C42="Fermeture"</formula>
    </cfRule>
  </conditionalFormatting>
  <conditionalFormatting sqref="E28:R41">
    <cfRule type="expression" dxfId="189" priority="1">
      <formula>$B28="Option"</formula>
    </cfRule>
  </conditionalFormatting>
  <conditionalFormatting sqref="G33:R41 J42:S42 I42:J43">
    <cfRule type="expression" dxfId="188" priority="28">
      <formula>$C33="Création"</formula>
    </cfRule>
    <cfRule type="expression" dxfId="187" priority="29">
      <formula>$C33="Fermeture"</formula>
    </cfRule>
    <cfRule type="expression" dxfId="186" priority="26">
      <formula>$C33="Modification MCC"</formula>
    </cfRule>
    <cfRule type="expression" dxfId="185" priority="27">
      <formula>$C33="Modification"</formula>
    </cfRule>
  </conditionalFormatting>
  <conditionalFormatting sqref="I42:J43">
    <cfRule type="expression" dxfId="184" priority="18">
      <formula>$B42="Option"</formula>
    </cfRule>
  </conditionalFormatting>
  <conditionalFormatting sqref="J1:J32">
    <cfRule type="expression" dxfId="183" priority="80">
      <formula>$I1="NON"</formula>
    </cfRule>
  </conditionalFormatting>
  <conditionalFormatting sqref="J33:J43">
    <cfRule type="expression" dxfId="182" priority="24">
      <formula>$I33="NON"</formula>
    </cfRule>
  </conditionalFormatting>
  <conditionalFormatting sqref="J44:J1001">
    <cfRule type="expression" dxfId="181" priority="94">
      <formula>$I44="NON"</formula>
    </cfRule>
  </conditionalFormatting>
  <conditionalFormatting sqref="J43:S43 E42:H43">
    <cfRule type="expression" dxfId="180" priority="14">
      <formula>$C42="Modification MCC"</formula>
    </cfRule>
  </conditionalFormatting>
  <conditionalFormatting sqref="L1:L1001">
    <cfRule type="expression" dxfId="179" priority="19">
      <formula>$K1="CCI (CC Intégral)"</formula>
    </cfRule>
    <cfRule type="expression" dxfId="178" priority="20">
      <formula>$K1="CT (Contrôle terminal)"</formula>
    </cfRule>
  </conditionalFormatting>
  <conditionalFormatting sqref="L18:L32">
    <cfRule type="expression" dxfId="177" priority="82">
      <formula>$K1="CT (Contrôle terminal)"</formula>
    </cfRule>
    <cfRule type="expression" dxfId="176" priority="83">
      <formula>$K1="CCI (CC Intégral)"</formula>
    </cfRule>
  </conditionalFormatting>
  <conditionalFormatting sqref="L34:L35">
    <cfRule type="expression" dxfId="175" priority="67">
      <formula>$K16="CT (Contrôle terminal)"</formula>
    </cfRule>
    <cfRule type="expression" dxfId="174" priority="68">
      <formula>$K16="CCI (CC Intégral)"</formula>
    </cfRule>
  </conditionalFormatting>
  <conditionalFormatting sqref="L36">
    <cfRule type="expression" dxfId="173" priority="54">
      <formula>$K17="CT (Contrôle terminal)"</formula>
    </cfRule>
    <cfRule type="expression" dxfId="172" priority="55">
      <formula>$K17="CCI (CC Intégral)"</formula>
    </cfRule>
  </conditionalFormatting>
  <conditionalFormatting sqref="L38:L43">
    <cfRule type="expression" dxfId="171" priority="30">
      <formula>$K19="CT (Contrôle terminal)"</formula>
    </cfRule>
    <cfRule type="expression" dxfId="170" priority="31">
      <formula>$K19="CCI (CC Intégral)"</formula>
    </cfRule>
  </conditionalFormatting>
  <conditionalFormatting sqref="L44:L51">
    <cfRule type="expression" dxfId="169" priority="111">
      <formula>$K25="CCI (CC Intégral)"</formula>
    </cfRule>
    <cfRule type="expression" dxfId="168" priority="110">
      <formula>$K25="CT (Contrôle terminal)"</formula>
    </cfRule>
  </conditionalFormatting>
  <conditionalFormatting sqref="L52:L54">
    <cfRule type="expression" dxfId="167" priority="109">
      <formula>$K34="CCI (CC Intégral)"</formula>
    </cfRule>
    <cfRule type="expression" dxfId="166" priority="108">
      <formula>$K34="CT (Contrôle terminal)"</formula>
    </cfRule>
  </conditionalFormatting>
  <conditionalFormatting sqref="L55:L302 M18">
    <cfRule type="expression" dxfId="165" priority="99">
      <formula>$K1="CT (Contrôle terminal)"</formula>
    </cfRule>
  </conditionalFormatting>
  <conditionalFormatting sqref="L55:L302">
    <cfRule type="expression" dxfId="164" priority="100">
      <formula>$K38="CCI (CC Intégral)"</formula>
    </cfRule>
  </conditionalFormatting>
  <conditionalFormatting sqref="M1:M32">
    <cfRule type="expression" dxfId="163" priority="81">
      <formula>$K1="CT (Contrôle terminal)"</formula>
    </cfRule>
  </conditionalFormatting>
  <conditionalFormatting sqref="M33:M43">
    <cfRule type="expression" dxfId="162" priority="25">
      <formula>$K33="CT (Contrôle terminal)"</formula>
    </cfRule>
  </conditionalFormatting>
  <conditionalFormatting sqref="M44:M1001">
    <cfRule type="expression" dxfId="161" priority="95">
      <formula>$K44="CT (Contrôle terminal)"</formula>
    </cfRule>
  </conditionalFormatting>
  <conditionalFormatting sqref="N1:O1001">
    <cfRule type="expression" dxfId="160" priority="13">
      <formula>$K1="CCI (CC Intégral)"</formula>
    </cfRule>
  </conditionalFormatting>
  <conditionalFormatting sqref="P14:S17 B15:M17 B303:S1001 B1:S9 J10:S11 B12:M12 B14:N14 B13:L13 B10:E10 B11:D11 P12">
    <cfRule type="expression" dxfId="159" priority="102">
      <formula>$D1="Modification"</formula>
    </cfRule>
  </conditionalFormatting>
  <conditionalFormatting sqref="Q1:R1001">
    <cfRule type="expression" dxfId="158" priority="12">
      <formula>$P1="Autres"</formula>
    </cfRule>
  </conditionalFormatting>
  <conditionalFormatting sqref="S1:S27 S29:S30">
    <cfRule type="expression" dxfId="157" priority="70">
      <formula>$P1="CT (Contrôle terminal)"</formula>
    </cfRule>
  </conditionalFormatting>
  <conditionalFormatting sqref="S27 S29:S30">
    <cfRule type="expression" dxfId="156" priority="72">
      <formula>$C27="Modification"</formula>
    </cfRule>
    <cfRule type="expression" dxfId="155" priority="73">
      <formula>$C27="Création"</formula>
    </cfRule>
    <cfRule type="expression" dxfId="154" priority="74">
      <formula>$C27="Fermeture"</formula>
    </cfRule>
    <cfRule type="expression" dxfId="153" priority="71">
      <formula>$C27="Modification MCC"</formula>
    </cfRule>
  </conditionalFormatting>
  <conditionalFormatting sqref="S42:S1001">
    <cfRule type="expression" dxfId="152" priority="22">
      <formula>$P42="CT (Contrôle terminal)"</formula>
    </cfRule>
  </conditionalFormatting>
  <conditionalFormatting sqref="T18 A18:S26 A27:B43 A44:S302">
    <cfRule type="expression" dxfId="151" priority="106">
      <formula>$C18="Création"</formula>
    </cfRule>
    <cfRule type="expression" dxfId="150" priority="107">
      <formula>$C18="Fermeture"</formula>
    </cfRule>
  </conditionalFormatting>
  <conditionalFormatting sqref="T18">
    <cfRule type="expression" dxfId="149" priority="92">
      <formula>$P18="CT (Contrôle terminal)"</formula>
    </cfRule>
  </conditionalFormatting>
  <dataValidations count="6">
    <dataValidation type="list" allowBlank="1" showInputMessage="1" showErrorMessage="1" sqref="Q19:Q302 N19:N302" xr:uid="{E3252F77-F46B-A740-A47A-A1F17D801D90}">
      <formula1>List_Controle</formula1>
    </dataValidation>
    <dataValidation type="list" allowBlank="1" showInputMessage="1" showErrorMessage="1" sqref="K19:K302" xr:uid="{F1824689-0923-484E-8242-60FEB407887C}">
      <formula1>List_Controle2</formula1>
    </dataValidation>
    <dataValidation type="list" allowBlank="1" showInputMessage="1" showErrorMessage="1" sqref="C19:C302" xr:uid="{00332943-72C9-C444-BD7B-F1B7F395653D}">
      <formula1>"Modification MCC"</formula1>
    </dataValidation>
    <dataValidation type="list" allowBlank="1" showInputMessage="1" showErrorMessage="1" sqref="D1:D6" xr:uid="{984D00A0-5AB5-154A-853C-4A62A6EA2989}">
      <formula1>"Obligatoire, Facultatif, Complémentaire"</formula1>
    </dataValidation>
    <dataValidation type="list" allowBlank="1" showInputMessage="1" showErrorMessage="1" sqref="P19:P302" xr:uid="{9D03438D-E57E-5C42-9CCB-CFA0F99387CA}">
      <formula1>"CT (Contrôle terminal), Autres"</formula1>
    </dataValidation>
    <dataValidation type="list" allowBlank="1" showInputMessage="1" showErrorMessage="1" sqref="G19 G23:G302 H19:I302 E19:F302" xr:uid="{B74A26C5-BC25-6C4E-89FC-36675A84E7C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2"/>
  <sheetViews>
    <sheetView zoomScale="80" zoomScaleNormal="80" workbookViewId="0">
      <pane ySplit="18" topLeftCell="A28" activePane="bottomLeft" state="frozen"/>
      <selection pane="bottomLeft" activeCell="F45" sqref="F45"/>
    </sheetView>
  </sheetViews>
  <sheetFormatPr baseColWidth="10" defaultColWidth="11.453125" defaultRowHeight="14.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6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32"/>
      <c r="B1" s="132"/>
      <c r="C1" s="132"/>
      <c r="D1" s="132"/>
      <c r="E1" s="132"/>
      <c r="F1" s="132"/>
      <c r="G1" s="132"/>
      <c r="H1" s="132"/>
      <c r="I1" s="132"/>
      <c r="J1" s="132"/>
    </row>
    <row r="2" spans="1:10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10">
      <c r="A3" s="132"/>
      <c r="B3" s="132"/>
      <c r="C3" s="132"/>
      <c r="D3" s="132"/>
      <c r="E3" s="132"/>
      <c r="F3" s="132"/>
      <c r="G3" s="132"/>
      <c r="H3" s="132"/>
      <c r="I3" s="132"/>
      <c r="J3" s="132"/>
    </row>
    <row r="4" spans="1:10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10">
      <c r="A5" s="132"/>
      <c r="B5" s="132"/>
      <c r="C5" s="132"/>
      <c r="D5" s="132"/>
      <c r="E5" s="132"/>
      <c r="F5" s="132"/>
      <c r="G5" s="132"/>
      <c r="H5" s="132"/>
      <c r="I5" s="132"/>
      <c r="J5" s="132"/>
    </row>
    <row r="6" spans="1:10">
      <c r="A6" s="132"/>
      <c r="B6" s="132"/>
      <c r="C6" s="132"/>
      <c r="D6" s="132"/>
      <c r="E6" s="132"/>
      <c r="F6" s="132"/>
      <c r="G6" s="132"/>
      <c r="H6" s="132"/>
      <c r="I6" s="132"/>
      <c r="J6" s="132"/>
    </row>
    <row r="7" spans="1:10" ht="18" customHeight="1">
      <c r="A7" s="111" t="s">
        <v>211</v>
      </c>
      <c r="B7" s="114" t="str">
        <f>'Fiche Générale'!B3</f>
        <v>Portail_LLAC</v>
      </c>
      <c r="C7" s="111" t="s">
        <v>212</v>
      </c>
      <c r="D7" s="111"/>
      <c r="E7" s="113" t="str">
        <f>'Fiche Générale'!B4</f>
        <v>Langues, littératures et civilisations étrangères et régionales (LLCER)</v>
      </c>
      <c r="F7" s="114"/>
      <c r="G7" s="111" t="s">
        <v>213</v>
      </c>
      <c r="H7" s="154">
        <f>'Fiche Générale'!B5</f>
        <v>0</v>
      </c>
      <c r="I7" s="154"/>
      <c r="J7" s="154"/>
    </row>
    <row r="8" spans="1:10" ht="18" customHeight="1">
      <c r="A8" s="111"/>
      <c r="B8" s="116"/>
      <c r="C8" s="111"/>
      <c r="D8" s="111"/>
      <c r="E8" s="115"/>
      <c r="F8" s="116"/>
      <c r="G8" s="111"/>
      <c r="H8" s="154"/>
      <c r="I8" s="154"/>
      <c r="J8" s="154"/>
    </row>
    <row r="9" spans="1:10" ht="18" customHeight="1">
      <c r="A9" s="111"/>
      <c r="B9" s="116"/>
      <c r="C9" s="111"/>
      <c r="D9" s="111"/>
      <c r="E9" s="117"/>
      <c r="F9" s="118"/>
      <c r="G9" s="111"/>
      <c r="H9" s="154"/>
      <c r="I9" s="154"/>
      <c r="J9" s="154"/>
    </row>
    <row r="10" spans="1:10" ht="18" customHeight="1">
      <c r="A10" s="111"/>
      <c r="B10" s="116"/>
      <c r="C10" s="112" t="s">
        <v>214</v>
      </c>
      <c r="D10" s="112"/>
      <c r="E10" s="119" t="str">
        <f>'Fiche Générale'!B9</f>
        <v>Espagnol 2D</v>
      </c>
      <c r="F10" s="120"/>
      <c r="G10" s="120"/>
      <c r="H10" s="120"/>
      <c r="I10" s="120"/>
      <c r="J10" s="121"/>
    </row>
    <row r="11" spans="1:10" ht="18" customHeight="1">
      <c r="A11" s="111"/>
      <c r="B11" s="118"/>
      <c r="C11" s="112"/>
      <c r="D11" s="112"/>
      <c r="E11" s="122"/>
      <c r="F11" s="123"/>
      <c r="G11" s="123"/>
      <c r="H11" s="123"/>
      <c r="I11" s="123"/>
      <c r="J11" s="124"/>
    </row>
    <row r="13" spans="1:10">
      <c r="A13" s="110" t="s">
        <v>215</v>
      </c>
      <c r="B13" s="151" t="str">
        <f>'S5 Maquette'!B13:B14</f>
        <v>3 ème Année de Licence</v>
      </c>
      <c r="C13" s="110" t="s">
        <v>217</v>
      </c>
      <c r="D13" s="110"/>
      <c r="E13" s="142">
        <f>'S5 Maquette'!E13:F14</f>
        <v>0</v>
      </c>
      <c r="F13" s="142"/>
      <c r="G13" s="110" t="s">
        <v>199</v>
      </c>
      <c r="H13" s="82">
        <f>Calcul!D7</f>
        <v>293</v>
      </c>
      <c r="I13" s="82"/>
    </row>
    <row r="14" spans="1:10">
      <c r="A14" s="110"/>
      <c r="B14" s="153"/>
      <c r="C14" s="110"/>
      <c r="D14" s="110"/>
      <c r="E14" s="142"/>
      <c r="F14" s="142"/>
      <c r="G14" s="110"/>
      <c r="H14" s="82"/>
      <c r="I14" s="82"/>
    </row>
    <row r="15" spans="1:10">
      <c r="A15" s="110" t="s">
        <v>218</v>
      </c>
      <c r="B15" s="125" t="s">
        <v>186</v>
      </c>
      <c r="C15" s="127" t="s">
        <v>219</v>
      </c>
      <c r="D15" s="128"/>
      <c r="E15" s="110"/>
      <c r="F15" s="110"/>
      <c r="G15" s="110" t="s">
        <v>200</v>
      </c>
      <c r="H15" s="82">
        <f ca="1">Calcul!D20</f>
        <v>293</v>
      </c>
      <c r="I15" s="82"/>
    </row>
    <row r="16" spans="1:10">
      <c r="A16" s="110"/>
      <c r="B16" s="126"/>
      <c r="C16" s="129"/>
      <c r="D16" s="130"/>
      <c r="E16" s="110"/>
      <c r="F16" s="110"/>
      <c r="G16" s="110"/>
      <c r="H16" s="82"/>
      <c r="I16" s="82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3">
        <v>0</v>
      </c>
      <c r="B19" s="51" t="s">
        <v>266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>
      <c r="A22" s="53" t="s">
        <v>232</v>
      </c>
      <c r="B22" s="52" t="s">
        <v>267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>
      <c r="A24" s="53" t="s">
        <v>235</v>
      </c>
      <c r="B24" s="52" t="s">
        <v>268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>
      <c r="A25" s="53" t="s">
        <v>237</v>
      </c>
      <c r="B25" s="52" t="s">
        <v>269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>
      <c r="A26" s="53" t="s">
        <v>239</v>
      </c>
      <c r="B26" s="52" t="s">
        <v>270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>
      <c r="A27" s="7"/>
      <c r="B27" s="62" t="s">
        <v>271</v>
      </c>
      <c r="C27" s="7" t="s">
        <v>13</v>
      </c>
      <c r="D27" s="7">
        <v>6</v>
      </c>
      <c r="E27" s="5"/>
      <c r="F27" s="5"/>
      <c r="G27" s="5"/>
      <c r="H27" s="7"/>
      <c r="I27" s="63"/>
      <c r="J27" s="63"/>
      <c r="K27" s="63"/>
      <c r="L27" s="7"/>
      <c r="M27" s="7"/>
      <c r="N27" s="5"/>
      <c r="O27" s="5"/>
    </row>
    <row r="28" spans="1:15" ht="43.25" customHeight="1">
      <c r="A28" s="7"/>
      <c r="B28" s="63" t="s">
        <v>272</v>
      </c>
      <c r="C28" s="7" t="s">
        <v>23</v>
      </c>
      <c r="D28" s="7"/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25" customHeight="1">
      <c r="A29" s="24"/>
      <c r="B29" s="63" t="s">
        <v>273</v>
      </c>
      <c r="C29" s="7" t="s">
        <v>23</v>
      </c>
      <c r="D29" s="7"/>
      <c r="E29" s="5"/>
      <c r="F29" s="5"/>
      <c r="G29" s="5"/>
      <c r="H29" s="7"/>
      <c r="I29" s="63">
        <v>12</v>
      </c>
      <c r="J29" s="63">
        <v>12</v>
      </c>
      <c r="K29" s="63">
        <v>12</v>
      </c>
      <c r="L29" s="7"/>
      <c r="M29" s="7"/>
      <c r="N29" s="5"/>
      <c r="O29" s="5"/>
    </row>
    <row r="30" spans="1:15" ht="43.25" customHeight="1">
      <c r="A30" s="24"/>
      <c r="B30" s="62" t="s">
        <v>281</v>
      </c>
      <c r="C30" s="7" t="s">
        <v>13</v>
      </c>
      <c r="D30" s="7">
        <v>6</v>
      </c>
      <c r="E30" s="5"/>
      <c r="F30" s="5"/>
      <c r="G30" s="5"/>
      <c r="H30" s="7"/>
      <c r="I30" s="63"/>
      <c r="J30" s="63"/>
      <c r="K30" s="63"/>
      <c r="L30" s="7"/>
      <c r="M30" s="7"/>
      <c r="N30" s="5"/>
      <c r="O30" s="5"/>
    </row>
    <row r="31" spans="1:15" ht="43.25" customHeight="1">
      <c r="A31" s="24"/>
      <c r="B31" s="63" t="s">
        <v>274</v>
      </c>
      <c r="C31" s="7" t="s">
        <v>23</v>
      </c>
      <c r="D31" s="7"/>
      <c r="E31" s="5"/>
      <c r="F31" s="5"/>
      <c r="G31" s="5"/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25" customHeight="1">
      <c r="A32" s="24"/>
      <c r="B32" s="63" t="s">
        <v>275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25" customHeight="1">
      <c r="A33" s="24"/>
      <c r="B33" s="63" t="s">
        <v>283</v>
      </c>
      <c r="C33" s="7" t="s">
        <v>23</v>
      </c>
      <c r="D33" s="7"/>
      <c r="E33" s="5"/>
      <c r="F33" s="5"/>
      <c r="G33" s="5"/>
      <c r="H33" s="7"/>
      <c r="I33" s="63">
        <v>12</v>
      </c>
      <c r="J33" s="63">
        <v>12</v>
      </c>
      <c r="K33" s="63"/>
      <c r="L33" s="7"/>
      <c r="M33" s="7"/>
      <c r="N33" s="5"/>
      <c r="O33" s="5"/>
    </row>
    <row r="34" spans="1:15" ht="43.25" customHeight="1">
      <c r="A34" s="24"/>
      <c r="B34" s="62" t="s">
        <v>282</v>
      </c>
      <c r="C34" s="7" t="s">
        <v>13</v>
      </c>
      <c r="D34" s="7">
        <v>6</v>
      </c>
      <c r="E34" s="5"/>
      <c r="F34" s="5"/>
      <c r="G34" s="5"/>
      <c r="H34" s="7"/>
      <c r="I34" s="63"/>
      <c r="J34" s="63"/>
      <c r="K34" s="63"/>
      <c r="L34" s="7"/>
      <c r="M34" s="7"/>
      <c r="N34" s="5"/>
      <c r="O34" s="5"/>
    </row>
    <row r="35" spans="1:15" ht="43.25" customHeight="1">
      <c r="A35" s="24"/>
      <c r="B35" s="63" t="s">
        <v>276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25" customHeight="1">
      <c r="A36" s="24"/>
      <c r="B36" s="63" t="s">
        <v>278</v>
      </c>
      <c r="C36" s="7" t="s">
        <v>23</v>
      </c>
      <c r="D36" s="7"/>
      <c r="E36" s="5"/>
      <c r="F36" s="5"/>
      <c r="G36" s="5"/>
      <c r="H36" s="7"/>
      <c r="I36" s="63">
        <v>12</v>
      </c>
      <c r="J36" s="63">
        <v>12</v>
      </c>
      <c r="K36" s="63"/>
      <c r="L36" s="7"/>
      <c r="M36" s="7"/>
      <c r="N36" s="5"/>
      <c r="O36" s="5"/>
    </row>
    <row r="37" spans="1:15" ht="43.25" customHeight="1">
      <c r="A37" s="24"/>
      <c r="B37" s="63" t="s">
        <v>284</v>
      </c>
      <c r="C37" s="7" t="s">
        <v>23</v>
      </c>
      <c r="D37" s="7"/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ht="43.25" customHeight="1">
      <c r="A38" s="24"/>
      <c r="B38" s="68" t="s">
        <v>294</v>
      </c>
      <c r="C38" s="7" t="s">
        <v>13</v>
      </c>
      <c r="D38" s="7">
        <v>6</v>
      </c>
      <c r="E38" s="5"/>
      <c r="F38" s="5"/>
      <c r="G38" s="5"/>
      <c r="H38" s="7"/>
      <c r="I38" s="63"/>
      <c r="J38" s="63"/>
      <c r="K38" s="63"/>
      <c r="L38" s="7"/>
      <c r="M38" s="7"/>
      <c r="N38" s="5"/>
      <c r="O38" s="5"/>
    </row>
    <row r="39" spans="1:15" ht="43.25" customHeight="1">
      <c r="A39" s="24"/>
      <c r="B39" s="63" t="s">
        <v>285</v>
      </c>
      <c r="C39" s="7" t="s">
        <v>23</v>
      </c>
      <c r="D39" s="7"/>
      <c r="E39" s="5"/>
      <c r="F39" s="5"/>
      <c r="G39" s="5"/>
      <c r="H39" s="7"/>
      <c r="I39" s="63">
        <v>18</v>
      </c>
      <c r="J39" s="63"/>
      <c r="K39" s="63"/>
      <c r="L39" s="7"/>
      <c r="M39" s="7"/>
      <c r="N39" s="5"/>
      <c r="O39" s="5"/>
    </row>
    <row r="40" spans="1:15" ht="43.25" customHeight="1">
      <c r="A40" s="24"/>
      <c r="B40" s="63" t="s">
        <v>288</v>
      </c>
      <c r="C40" s="7" t="s">
        <v>23</v>
      </c>
      <c r="D40" s="7"/>
      <c r="E40" s="5"/>
      <c r="F40" s="5"/>
      <c r="G40" s="5"/>
      <c r="H40" s="7"/>
      <c r="I40" s="63"/>
      <c r="J40" s="63">
        <v>18</v>
      </c>
      <c r="K40" s="63"/>
      <c r="L40" s="7"/>
      <c r="M40" s="7"/>
      <c r="N40" s="5"/>
      <c r="O40" s="5"/>
    </row>
    <row r="41" spans="1:15" ht="43.25" customHeight="1">
      <c r="A41" s="24"/>
      <c r="B41" s="6" t="s">
        <v>289</v>
      </c>
      <c r="C41" s="7" t="s">
        <v>23</v>
      </c>
      <c r="D41" s="7"/>
      <c r="E41" s="5"/>
      <c r="F41" s="5"/>
      <c r="G41" s="5"/>
      <c r="H41" s="7"/>
      <c r="I41" s="7"/>
      <c r="J41" s="7">
        <v>18</v>
      </c>
      <c r="K41" s="7"/>
      <c r="L41" s="7"/>
      <c r="M41" s="7"/>
      <c r="N41" s="5"/>
      <c r="O41" s="5"/>
    </row>
    <row r="42" spans="1:15" ht="43.25" customHeight="1">
      <c r="A42" s="24"/>
      <c r="B42" s="65" t="s">
        <v>292</v>
      </c>
      <c r="C42" s="7" t="s">
        <v>23</v>
      </c>
      <c r="D42" s="7"/>
      <c r="E42" s="5"/>
      <c r="F42" s="5"/>
      <c r="G42" s="5"/>
      <c r="H42" s="7"/>
      <c r="I42" s="7"/>
      <c r="J42" s="69">
        <v>20</v>
      </c>
      <c r="K42" s="7"/>
      <c r="L42" s="7"/>
      <c r="M42" s="7"/>
      <c r="N42" s="70" t="s">
        <v>293</v>
      </c>
      <c r="O42" s="5"/>
    </row>
    <row r="43" spans="1:15" ht="43.25" customHeight="1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25" customHeight="1">
      <c r="A44" s="24"/>
      <c r="B44" s="6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2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2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2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>
      <c r="A50" s="25"/>
      <c r="B50" s="28"/>
      <c r="C50" s="7"/>
      <c r="D50" s="11"/>
      <c r="E50" s="8"/>
      <c r="F50" s="8"/>
      <c r="G50" s="8"/>
      <c r="H50" s="11"/>
      <c r="I50" s="14"/>
      <c r="J50" s="14"/>
      <c r="K50" s="7"/>
      <c r="L50" s="7"/>
      <c r="M50" s="7"/>
      <c r="N50" s="8"/>
      <c r="O50" s="8"/>
    </row>
    <row r="51" spans="1:15" ht="43.25" customHeight="1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2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>
      <c r="A53" s="26"/>
      <c r="B53" s="29"/>
      <c r="C53" s="13"/>
      <c r="D53" s="12"/>
      <c r="E53" s="9"/>
      <c r="F53" s="9"/>
      <c r="G53" s="9"/>
      <c r="H53" s="12"/>
      <c r="I53" s="13"/>
      <c r="J53" s="13"/>
      <c r="K53" s="13"/>
      <c r="L53" s="13"/>
      <c r="M53" s="13"/>
      <c r="N53" s="9"/>
      <c r="O53" s="9"/>
    </row>
    <row r="54" spans="1:15" ht="43.2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1">
    <cfRule type="expression" dxfId="148" priority="8">
      <formula>$C1="Option"</formula>
    </cfRule>
  </conditionalFormatting>
  <conditionalFormatting sqref="A19:C26">
    <cfRule type="expression" dxfId="147" priority="9">
      <formula>$F19="Fermeture"</formula>
    </cfRule>
    <cfRule type="expression" dxfId="146" priority="10">
      <formula>$F19="Modification"</formula>
    </cfRule>
    <cfRule type="expression" dxfId="145" priority="11">
      <formula>$F19="Création"</formula>
    </cfRule>
  </conditionalFormatting>
  <conditionalFormatting sqref="A1:O9 A10:E10 K10:O11 A11:D11 A12:O12 A13:H13 J13:O16 A14:F14 A15:H15 A16:F16 A17:O18 D19:O26 A27:B37 E27:O40 A38 A39:B40 A41:O41 A42 C42:O42 A43:O1001">
    <cfRule type="expression" dxfId="144" priority="26">
      <formula>$F1="Modification"</formula>
    </cfRule>
    <cfRule type="expression" dxfId="143" priority="27">
      <formula>$F1="Création"</formula>
    </cfRule>
  </conditionalFormatting>
  <conditionalFormatting sqref="A1:O9 K10:O11 A12:O12 J13:O16 A17:O18 D19:O26 E27:O40 A41:O41 C42:O42 A43:O1001 A13:H13 A15:H15 A10:E10 A11:D11 A14:F14 A16:F16 A27:B37 A38 A39:B40 A42">
    <cfRule type="expression" dxfId="142" priority="25">
      <formula>$F1="Fermeture"</formula>
    </cfRule>
  </conditionalFormatting>
  <conditionalFormatting sqref="B38">
    <cfRule type="expression" dxfId="141" priority="1">
      <formula>$H38="Fermeture"</formula>
    </cfRule>
    <cfRule type="expression" dxfId="140" priority="2">
      <formula>$H38="Modification"</formula>
    </cfRule>
    <cfRule type="expression" dxfId="139" priority="3">
      <formula>$H38="Création"</formula>
    </cfRule>
  </conditionalFormatting>
  <conditionalFormatting sqref="C27:D40">
    <cfRule type="expression" dxfId="138" priority="5">
      <formula>$F27="Fermeture"</formula>
    </cfRule>
    <cfRule type="expression" dxfId="137" priority="6">
      <formula>$F27="Modification"</formula>
    </cfRule>
    <cfRule type="expression" dxfId="136" priority="7">
      <formula>$F27="Création"</formula>
    </cfRule>
  </conditionalFormatting>
  <conditionalFormatting sqref="D1:E1001">
    <cfRule type="expression" dxfId="135" priority="4">
      <formula>$C1="Option"</formula>
    </cfRule>
  </conditionalFormatting>
  <conditionalFormatting sqref="G1:N1001">
    <cfRule type="expression" dxfId="134" priority="22">
      <formula>$C1="Option"</formula>
    </cfRule>
  </conditionalFormatting>
  <conditionalFormatting sqref="N1:N1001">
    <cfRule type="expression" dxfId="133" priority="24">
      <formula>$M1="Porteuse"</formula>
    </cfRule>
  </conditionalFormatting>
  <dataValidations count="6">
    <dataValidation type="list" allowBlank="1" showInputMessage="1" showErrorMessage="1" sqref="M19:M302" xr:uid="{00000000-0002-0000-0500-000000000000}">
      <formula1>List_Mutualisation</formula1>
    </dataValidation>
    <dataValidation type="list" allowBlank="1" showInputMessage="1" showErrorMessage="1" sqref="H19:H302" xr:uid="{00000000-0002-0000-0500-000001000000}">
      <formula1>List_CNU</formula1>
    </dataValidation>
    <dataValidation type="list" allowBlank="1" showInputMessage="1" showErrorMessage="1" sqref="C19:C302" xr:uid="{00000000-0002-0000-0500-000002000000}">
      <formula1>"UE, ECUE, BLOC, OPTION, Parcours Pédagogique"</formula1>
    </dataValidation>
    <dataValidation type="list" allowBlank="1" showInputMessage="1" showErrorMessage="1" sqref="F19:F302" xr:uid="{00000000-0002-0000-0500-000003000000}">
      <formula1>List_Statut</formula1>
    </dataValidation>
    <dataValidation type="list" allowBlank="1" showInputMessage="1" showErrorMessage="1" sqref="E19:E302" xr:uid="{00000000-0002-0000-0500-000004000000}">
      <formula1>List_Type</formula1>
    </dataValidation>
    <dataValidation type="list" allowBlank="1" showInputMessage="1" showErrorMessage="1" sqref="L19:L302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2"/>
  <sheetViews>
    <sheetView zoomScale="90" zoomScaleNormal="90" workbookViewId="0">
      <pane ySplit="18" topLeftCell="A19" activePane="bottomLeft" state="frozen"/>
      <selection activeCell="D25" sqref="D25"/>
      <selection pane="bottomLeft" activeCell="D27" sqref="D27:S41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6.453125" style="16" customWidth="1"/>
  </cols>
  <sheetData>
    <row r="1" spans="1:19">
      <c r="A1" s="132"/>
      <c r="B1" s="132"/>
      <c r="C1" s="132"/>
      <c r="D1" s="132"/>
      <c r="E1" s="132"/>
      <c r="F1" s="132"/>
      <c r="G1" s="132"/>
      <c r="H1" s="132"/>
      <c r="I1" s="132"/>
      <c r="J1" s="37"/>
    </row>
    <row r="2" spans="1:19">
      <c r="A2" s="132"/>
      <c r="B2" s="132"/>
      <c r="C2" s="132"/>
      <c r="D2" s="132"/>
      <c r="E2" s="132"/>
      <c r="F2" s="132"/>
      <c r="G2" s="132"/>
      <c r="H2" s="132"/>
      <c r="I2" s="132"/>
      <c r="J2" s="37"/>
    </row>
    <row r="3" spans="1:19">
      <c r="A3" s="132"/>
      <c r="B3" s="132"/>
      <c r="C3" s="132"/>
      <c r="D3" s="132"/>
      <c r="E3" s="132"/>
      <c r="F3" s="132"/>
      <c r="G3" s="132"/>
      <c r="H3" s="132"/>
      <c r="I3" s="132"/>
      <c r="J3" s="37"/>
    </row>
    <row r="4" spans="1:19">
      <c r="A4" s="132"/>
      <c r="B4" s="132"/>
      <c r="C4" s="132"/>
      <c r="D4" s="132"/>
      <c r="E4" s="132"/>
      <c r="F4" s="132"/>
      <c r="G4" s="132"/>
      <c r="H4" s="132"/>
      <c r="I4" s="132"/>
      <c r="J4" s="37"/>
    </row>
    <row r="5" spans="1:19">
      <c r="A5" s="132"/>
      <c r="B5" s="132"/>
      <c r="C5" s="132"/>
      <c r="D5" s="132"/>
      <c r="E5" s="132"/>
      <c r="F5" s="132"/>
      <c r="G5" s="132"/>
      <c r="H5" s="132"/>
      <c r="I5" s="132"/>
      <c r="J5" s="37"/>
    </row>
    <row r="6" spans="1:19">
      <c r="A6" s="132"/>
      <c r="B6" s="132"/>
      <c r="C6" s="132"/>
      <c r="D6" s="132"/>
      <c r="E6" s="132"/>
      <c r="F6" s="132"/>
      <c r="G6" s="132"/>
      <c r="H6" s="132"/>
      <c r="I6" s="132"/>
      <c r="J6" s="37"/>
    </row>
    <row r="7" spans="1:19" ht="14.5" customHeight="1">
      <c r="A7" s="133" t="s">
        <v>211</v>
      </c>
      <c r="B7" s="131" t="str">
        <f>'Fiche Générale'!B3</f>
        <v>Portail_LLAC</v>
      </c>
      <c r="C7" s="111" t="s">
        <v>241</v>
      </c>
      <c r="D7" s="111"/>
      <c r="E7" s="136" t="str">
        <f>'Fiche Générale'!B4</f>
        <v>Langues, littératures et civilisations étrangères et régionales (LLCER)</v>
      </c>
      <c r="F7" s="137"/>
      <c r="G7" s="111" t="s">
        <v>242</v>
      </c>
      <c r="H7" s="131">
        <f>'Fiche Générale'!B5</f>
        <v>0</v>
      </c>
      <c r="I7" s="131"/>
      <c r="J7" s="38"/>
      <c r="K7" s="21"/>
    </row>
    <row r="8" spans="1:19" ht="14.5" customHeight="1">
      <c r="A8" s="134"/>
      <c r="B8" s="131"/>
      <c r="C8" s="111"/>
      <c r="D8" s="111"/>
      <c r="E8" s="136"/>
      <c r="F8" s="137"/>
      <c r="G8" s="111"/>
      <c r="H8" s="131"/>
      <c r="I8" s="131"/>
      <c r="J8" s="38"/>
      <c r="K8" s="21"/>
    </row>
    <row r="9" spans="1:19" ht="14.5" customHeight="1">
      <c r="A9" s="134"/>
      <c r="B9" s="131"/>
      <c r="C9" s="111"/>
      <c r="D9" s="111"/>
      <c r="E9" s="136"/>
      <c r="F9" s="137"/>
      <c r="G9" s="111"/>
      <c r="H9" s="131"/>
      <c r="I9" s="131"/>
      <c r="J9" s="38"/>
      <c r="K9" s="21"/>
    </row>
    <row r="10" spans="1:19" ht="14.5" customHeight="1">
      <c r="A10" s="134"/>
      <c r="B10" s="131"/>
      <c r="C10" s="112" t="s">
        <v>214</v>
      </c>
      <c r="D10" s="112"/>
      <c r="E10" s="119" t="str">
        <f>'Fiche Générale'!B9</f>
        <v>Espagnol 2D</v>
      </c>
      <c r="F10" s="120"/>
      <c r="G10" s="120"/>
      <c r="H10" s="120"/>
      <c r="I10" s="121"/>
      <c r="J10" s="39"/>
      <c r="K10" s="21"/>
    </row>
    <row r="11" spans="1:19" ht="14.5" customHeight="1">
      <c r="A11" s="135"/>
      <c r="B11" s="131"/>
      <c r="C11" s="112"/>
      <c r="D11" s="112"/>
      <c r="E11" s="122"/>
      <c r="F11" s="123"/>
      <c r="G11" s="123"/>
      <c r="H11" s="123"/>
      <c r="I11" s="124"/>
      <c r="J11" s="39"/>
      <c r="K11" s="21"/>
    </row>
    <row r="12" spans="1:19">
      <c r="C12" s="16"/>
      <c r="I12" s="35"/>
      <c r="J12" s="35"/>
      <c r="M12" s="127" t="s">
        <v>243</v>
      </c>
      <c r="N12" s="128"/>
      <c r="O12" s="138"/>
      <c r="P12" s="127" t="s">
        <v>244</v>
      </c>
      <c r="Q12" s="128"/>
      <c r="R12" s="128"/>
      <c r="S12" s="138"/>
    </row>
    <row r="13" spans="1:19">
      <c r="A13" s="140" t="s">
        <v>215</v>
      </c>
      <c r="B13" s="142" t="str">
        <f>'S6 Maquette'!B13:B14</f>
        <v>3 ème Année de Licence</v>
      </c>
      <c r="C13" s="142"/>
      <c r="D13" s="140" t="s">
        <v>245</v>
      </c>
      <c r="E13" s="142">
        <f>'S6 Maquette'!E13:F14</f>
        <v>0</v>
      </c>
      <c r="F13" s="142"/>
      <c r="G13" s="142"/>
      <c r="I13" s="35"/>
      <c r="J13" s="35"/>
      <c r="M13" s="129"/>
      <c r="N13" s="130"/>
      <c r="O13" s="139"/>
      <c r="P13" s="129"/>
      <c r="Q13" s="130"/>
      <c r="R13" s="130"/>
      <c r="S13" s="139"/>
    </row>
    <row r="14" spans="1:19">
      <c r="A14" s="141"/>
      <c r="B14" s="142"/>
      <c r="C14" s="142"/>
      <c r="D14" s="141"/>
      <c r="E14" s="142"/>
      <c r="F14" s="142"/>
      <c r="G14" s="142"/>
      <c r="I14" s="35"/>
      <c r="J14" s="35"/>
      <c r="M14" s="110" t="s">
        <v>246</v>
      </c>
      <c r="N14" s="127" t="s">
        <v>247</v>
      </c>
      <c r="O14" s="138"/>
      <c r="P14" s="132"/>
      <c r="Q14" s="145"/>
      <c r="R14" s="148"/>
      <c r="S14" s="140"/>
    </row>
    <row r="15" spans="1:19">
      <c r="A15" s="140" t="s">
        <v>248</v>
      </c>
      <c r="B15" s="150" t="str">
        <f>'S6 Maquette'!B15:B16</f>
        <v>Semestre 6</v>
      </c>
      <c r="C15" s="151"/>
      <c r="D15" s="140" t="s">
        <v>249</v>
      </c>
      <c r="E15" s="142">
        <f>'S6 Maquette'!E15:F16</f>
        <v>0</v>
      </c>
      <c r="F15" s="142"/>
      <c r="G15" s="142"/>
      <c r="I15" s="35"/>
      <c r="J15" s="35"/>
      <c r="M15" s="110"/>
      <c r="N15" s="143"/>
      <c r="O15" s="144"/>
      <c r="P15" s="132"/>
      <c r="Q15" s="146"/>
      <c r="R15" s="148"/>
      <c r="S15" s="149"/>
    </row>
    <row r="16" spans="1:19">
      <c r="A16" s="141"/>
      <c r="B16" s="152"/>
      <c r="C16" s="153"/>
      <c r="D16" s="141"/>
      <c r="E16" s="142"/>
      <c r="F16" s="142"/>
      <c r="G16" s="142"/>
      <c r="I16" s="35"/>
      <c r="J16" s="35"/>
      <c r="M16" s="110"/>
      <c r="N16" s="143"/>
      <c r="O16" s="144"/>
      <c r="P16" s="132"/>
      <c r="Q16" s="146"/>
      <c r="R16" s="148"/>
      <c r="S16" s="149"/>
    </row>
    <row r="17" spans="1:20">
      <c r="L17" s="17"/>
      <c r="M17" s="110"/>
      <c r="N17" s="129"/>
      <c r="O17" s="139"/>
      <c r="P17" s="132"/>
      <c r="Q17" s="147"/>
      <c r="R17" s="148"/>
      <c r="S17" s="141"/>
    </row>
    <row r="18" spans="1:20" ht="59.5" customHeight="1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'S6 Maquette'!B27</f>
        <v>UE1 Langue - Espagnol</v>
      </c>
      <c r="B27" s="43" t="str">
        <f>'S6 Maquette'!C27</f>
        <v>UE</v>
      </c>
      <c r="C27" s="42">
        <f>'S6 Maquette'!F27</f>
        <v>0</v>
      </c>
      <c r="D27" s="7">
        <v>1</v>
      </c>
      <c r="E27" s="7" t="s">
        <v>300</v>
      </c>
      <c r="F27" s="7" t="s">
        <v>300</v>
      </c>
      <c r="G27" s="40" t="s">
        <v>300</v>
      </c>
      <c r="H27" s="40" t="s">
        <v>300</v>
      </c>
      <c r="I27" s="40" t="s">
        <v>300</v>
      </c>
      <c r="J27" s="40">
        <v>6</v>
      </c>
      <c r="K27" s="72"/>
      <c r="L27" s="40"/>
      <c r="M27" s="40"/>
      <c r="N27" s="40"/>
      <c r="O27" s="40"/>
      <c r="P27" s="40" t="s">
        <v>301</v>
      </c>
      <c r="Q27" s="40"/>
      <c r="R27" s="40"/>
      <c r="S27" s="40"/>
      <c r="T27" s="73"/>
    </row>
    <row r="28" spans="1:20" ht="30.5" customHeight="1">
      <c r="A28" s="43" t="str">
        <f>'S6 Maquette'!B28</f>
        <v>Traduction - Espagnol</v>
      </c>
      <c r="B28" s="43" t="str">
        <f>'S6 Maquette'!C28</f>
        <v>ECUE</v>
      </c>
      <c r="C28" s="42">
        <f>'S6 Maquette'!F28</f>
        <v>0</v>
      </c>
      <c r="D28" s="7">
        <v>1</v>
      </c>
      <c r="E28" s="7" t="s">
        <v>300</v>
      </c>
      <c r="F28" s="7" t="s">
        <v>300</v>
      </c>
      <c r="G28" s="40" t="s">
        <v>300</v>
      </c>
      <c r="H28" s="40" t="s">
        <v>300</v>
      </c>
      <c r="I28" s="40" t="s">
        <v>300</v>
      </c>
      <c r="J28" s="40">
        <v>6</v>
      </c>
      <c r="K28" s="40" t="s">
        <v>10</v>
      </c>
      <c r="L28" s="40"/>
      <c r="M28" s="40">
        <v>4</v>
      </c>
      <c r="N28" s="40" t="s">
        <v>11</v>
      </c>
      <c r="O28" s="40" t="s">
        <v>302</v>
      </c>
      <c r="P28" s="40" t="s">
        <v>301</v>
      </c>
      <c r="Q28" s="40"/>
      <c r="R28" s="40"/>
      <c r="S28" s="78" t="s">
        <v>309</v>
      </c>
      <c r="T28" s="73"/>
    </row>
    <row r="29" spans="1:20" ht="30.5" customHeight="1">
      <c r="A29" s="43" t="str">
        <f>'S6 Maquette'!B29</f>
        <v>Langue et linguistique - Espagnol</v>
      </c>
      <c r="B29" s="43" t="str">
        <f>'S6 Maquette'!C29</f>
        <v>ECUE</v>
      </c>
      <c r="C29" s="42">
        <f>'S6 Maquette'!F29</f>
        <v>0</v>
      </c>
      <c r="D29" s="7">
        <v>1</v>
      </c>
      <c r="E29" s="7" t="s">
        <v>300</v>
      </c>
      <c r="F29" s="7" t="s">
        <v>300</v>
      </c>
      <c r="G29" s="40" t="s">
        <v>300</v>
      </c>
      <c r="H29" s="40" t="s">
        <v>300</v>
      </c>
      <c r="I29" s="40" t="s">
        <v>300</v>
      </c>
      <c r="J29" s="40">
        <v>6</v>
      </c>
      <c r="K29" s="40" t="s">
        <v>10</v>
      </c>
      <c r="L29" s="40"/>
      <c r="M29" s="40">
        <v>4</v>
      </c>
      <c r="N29" s="40" t="s">
        <v>31</v>
      </c>
      <c r="O29" s="40" t="s">
        <v>304</v>
      </c>
      <c r="P29" s="40" t="s">
        <v>301</v>
      </c>
      <c r="Q29" s="40"/>
      <c r="R29" s="40"/>
      <c r="S29" s="79" t="s">
        <v>305</v>
      </c>
      <c r="T29" s="73"/>
    </row>
    <row r="30" spans="1:20" ht="30.5" customHeight="1">
      <c r="A30" s="43" t="str">
        <f>'S6 Maquette'!B30</f>
        <v>UE2 Littérature et image - Espagnol</v>
      </c>
      <c r="B30" s="43" t="str">
        <f>'S6 Maquette'!C30</f>
        <v>UE</v>
      </c>
      <c r="C30" s="42">
        <f>'S6 Maquette'!F30</f>
        <v>0</v>
      </c>
      <c r="D30" s="7">
        <v>1</v>
      </c>
      <c r="E30" s="7" t="s">
        <v>300</v>
      </c>
      <c r="F30" s="7" t="s">
        <v>300</v>
      </c>
      <c r="G30" s="40" t="s">
        <v>300</v>
      </c>
      <c r="H30" s="40" t="s">
        <v>300</v>
      </c>
      <c r="I30" s="40" t="s">
        <v>300</v>
      </c>
      <c r="J30" s="40"/>
      <c r="K30" s="72"/>
      <c r="L30" s="40"/>
      <c r="M30" s="40"/>
      <c r="N30" s="40"/>
      <c r="O30" s="40"/>
      <c r="P30" s="40" t="s">
        <v>301</v>
      </c>
      <c r="Q30" s="40"/>
      <c r="R30" s="40"/>
      <c r="S30" s="40"/>
      <c r="T30" s="73"/>
    </row>
    <row r="31" spans="1:20" ht="30.5" customHeight="1">
      <c r="A31" s="43" t="str">
        <f>'S6 Maquette'!B31</f>
        <v>Littérature A - Espagnol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300</v>
      </c>
      <c r="F31" s="7" t="s">
        <v>300</v>
      </c>
      <c r="G31" s="40" t="s">
        <v>300</v>
      </c>
      <c r="H31" s="40" t="s">
        <v>300</v>
      </c>
      <c r="I31" s="40" t="s">
        <v>300</v>
      </c>
      <c r="J31" s="40">
        <v>6</v>
      </c>
      <c r="K31" s="40" t="s">
        <v>10</v>
      </c>
      <c r="L31" s="40"/>
      <c r="M31" s="40">
        <v>2</v>
      </c>
      <c r="N31" s="40" t="s">
        <v>11</v>
      </c>
      <c r="O31" s="40" t="s">
        <v>306</v>
      </c>
      <c r="P31" s="40" t="s">
        <v>301</v>
      </c>
      <c r="Q31" s="40"/>
      <c r="R31" s="40"/>
      <c r="S31" s="78" t="s">
        <v>309</v>
      </c>
      <c r="T31" s="73"/>
    </row>
    <row r="32" spans="1:20" ht="30.5" customHeight="1">
      <c r="A32" s="43" t="str">
        <f>'S6 Maquette'!B32</f>
        <v>Littérature B - Espagnol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300</v>
      </c>
      <c r="F32" s="7" t="s">
        <v>300</v>
      </c>
      <c r="G32" s="40" t="s">
        <v>300</v>
      </c>
      <c r="H32" s="40" t="s">
        <v>300</v>
      </c>
      <c r="I32" s="40" t="s">
        <v>300</v>
      </c>
      <c r="J32" s="40">
        <v>6</v>
      </c>
      <c r="K32" s="40" t="s">
        <v>10</v>
      </c>
      <c r="L32" s="40"/>
      <c r="M32" s="40">
        <v>2</v>
      </c>
      <c r="N32" s="40" t="s">
        <v>21</v>
      </c>
      <c r="O32" s="40"/>
      <c r="P32" s="40" t="s">
        <v>301</v>
      </c>
      <c r="Q32" s="40"/>
      <c r="R32" s="40"/>
      <c r="S32" s="78" t="s">
        <v>309</v>
      </c>
      <c r="T32" s="73"/>
    </row>
    <row r="33" spans="1:20" ht="30.5" customHeight="1">
      <c r="A33" s="43" t="str">
        <f>'S6 Maquette'!B33</f>
        <v>Image - espagnol</v>
      </c>
      <c r="B33" s="43" t="str">
        <f>'S6 Maquette'!C33</f>
        <v>ECUE</v>
      </c>
      <c r="C33" s="42"/>
      <c r="D33" s="7">
        <v>1</v>
      </c>
      <c r="E33" s="7" t="s">
        <v>300</v>
      </c>
      <c r="F33" s="7" t="s">
        <v>300</v>
      </c>
      <c r="G33" s="40" t="s">
        <v>300</v>
      </c>
      <c r="H33" s="40" t="s">
        <v>300</v>
      </c>
      <c r="I33" s="40" t="s">
        <v>300</v>
      </c>
      <c r="J33" s="40">
        <v>6</v>
      </c>
      <c r="K33" s="40" t="s">
        <v>10</v>
      </c>
      <c r="L33" s="40"/>
      <c r="M33" s="40">
        <v>2</v>
      </c>
      <c r="N33" s="40" t="s">
        <v>11</v>
      </c>
      <c r="O33" s="40" t="s">
        <v>306</v>
      </c>
      <c r="P33" s="40" t="s">
        <v>301</v>
      </c>
      <c r="Q33" s="40"/>
      <c r="R33" s="40"/>
      <c r="S33" s="78" t="s">
        <v>309</v>
      </c>
      <c r="T33" s="73"/>
    </row>
    <row r="34" spans="1:20" ht="30.5" customHeight="1">
      <c r="A34" s="43" t="str">
        <f>'S6 Maquette'!B34</f>
        <v>UE3 Civilisation  et arts - Espagnol</v>
      </c>
      <c r="B34" s="43" t="str">
        <f>'S6 Maquette'!C34</f>
        <v>UE</v>
      </c>
      <c r="C34" s="42">
        <f>'S6 Maquette'!F34</f>
        <v>0</v>
      </c>
      <c r="D34" s="7">
        <v>1</v>
      </c>
      <c r="E34" s="7" t="s">
        <v>300</v>
      </c>
      <c r="F34" s="7" t="s">
        <v>300</v>
      </c>
      <c r="G34" s="40" t="s">
        <v>300</v>
      </c>
      <c r="H34" s="40" t="s">
        <v>300</v>
      </c>
      <c r="I34" s="40" t="s">
        <v>300</v>
      </c>
      <c r="J34" s="40"/>
      <c r="K34" s="72"/>
      <c r="L34" s="40"/>
      <c r="M34" s="40"/>
      <c r="N34" s="40"/>
      <c r="O34" s="40"/>
      <c r="P34" s="40" t="s">
        <v>301</v>
      </c>
      <c r="Q34" s="40"/>
      <c r="R34" s="40"/>
      <c r="S34" s="76"/>
      <c r="T34" s="73"/>
    </row>
    <row r="35" spans="1:20" ht="30.5" customHeight="1">
      <c r="A35" s="43" t="str">
        <f>'S6 Maquette'!B35</f>
        <v>Civilisation A - Espagnol</v>
      </c>
      <c r="B35" s="43" t="str">
        <f>'S6 Maquette'!C35</f>
        <v>ECUE</v>
      </c>
      <c r="C35" s="42">
        <f>'S6 Maquette'!F35</f>
        <v>0</v>
      </c>
      <c r="D35" s="7">
        <v>1</v>
      </c>
      <c r="E35" s="7" t="s">
        <v>300</v>
      </c>
      <c r="F35" s="7" t="s">
        <v>300</v>
      </c>
      <c r="G35" s="40" t="s">
        <v>300</v>
      </c>
      <c r="H35" s="40" t="s">
        <v>300</v>
      </c>
      <c r="I35" s="40" t="s">
        <v>300</v>
      </c>
      <c r="J35" s="40">
        <v>6</v>
      </c>
      <c r="K35" s="40" t="s">
        <v>10</v>
      </c>
      <c r="L35" s="40"/>
      <c r="M35" s="40">
        <v>2</v>
      </c>
      <c r="N35" s="40" t="s">
        <v>11</v>
      </c>
      <c r="O35" s="40" t="s">
        <v>306</v>
      </c>
      <c r="P35" s="40" t="s">
        <v>301</v>
      </c>
      <c r="Q35" s="40"/>
      <c r="R35" s="40"/>
      <c r="S35" s="78" t="s">
        <v>309</v>
      </c>
      <c r="T35" s="73"/>
    </row>
    <row r="36" spans="1:20" ht="30.5" customHeight="1">
      <c r="A36" s="43" t="str">
        <f>'S6 Maquette'!B36</f>
        <v>Civilisation B - Espagnol</v>
      </c>
      <c r="B36" s="43" t="str">
        <f>'S6 Maquette'!C36</f>
        <v>ECUE</v>
      </c>
      <c r="C36" s="42">
        <f>'S6 Maquette'!F36</f>
        <v>0</v>
      </c>
      <c r="D36" s="7">
        <v>1</v>
      </c>
      <c r="E36" s="7" t="s">
        <v>300</v>
      </c>
      <c r="F36" s="7" t="s">
        <v>300</v>
      </c>
      <c r="G36" s="40" t="s">
        <v>300</v>
      </c>
      <c r="H36" s="40" t="s">
        <v>300</v>
      </c>
      <c r="I36" s="40" t="s">
        <v>300</v>
      </c>
      <c r="J36" s="40">
        <v>6</v>
      </c>
      <c r="K36" s="40" t="s">
        <v>10</v>
      </c>
      <c r="L36" s="40"/>
      <c r="M36" s="40">
        <v>2</v>
      </c>
      <c r="N36" s="40" t="s">
        <v>21</v>
      </c>
      <c r="O36" s="40"/>
      <c r="P36" s="40" t="s">
        <v>301</v>
      </c>
      <c r="Q36" s="40"/>
      <c r="R36" s="40"/>
      <c r="S36" s="78" t="s">
        <v>309</v>
      </c>
      <c r="T36" s="73"/>
    </row>
    <row r="37" spans="1:20" ht="30.5" customHeight="1">
      <c r="A37" s="43" t="str">
        <f>'S6 Maquette'!B37</f>
        <v>Arts - espagnol</v>
      </c>
      <c r="B37" s="43" t="str">
        <f>'S6 Maquette'!C37</f>
        <v>ECUE</v>
      </c>
      <c r="C37" s="42"/>
      <c r="D37" s="7">
        <v>1</v>
      </c>
      <c r="E37" s="7" t="s">
        <v>300</v>
      </c>
      <c r="F37" s="7" t="s">
        <v>300</v>
      </c>
      <c r="G37" s="40" t="s">
        <v>300</v>
      </c>
      <c r="H37" s="40" t="s">
        <v>300</v>
      </c>
      <c r="I37" s="40" t="s">
        <v>300</v>
      </c>
      <c r="J37" s="40">
        <v>6</v>
      </c>
      <c r="K37" s="40" t="s">
        <v>10</v>
      </c>
      <c r="L37" s="40"/>
      <c r="M37" s="40">
        <v>2</v>
      </c>
      <c r="N37" s="40" t="s">
        <v>21</v>
      </c>
      <c r="O37" s="40"/>
      <c r="P37" s="40" t="s">
        <v>301</v>
      </c>
      <c r="Q37" s="40"/>
      <c r="R37" s="40"/>
      <c r="S37" s="78" t="s">
        <v>309</v>
      </c>
      <c r="T37" s="73"/>
    </row>
    <row r="38" spans="1:20" ht="30.5" customHeight="1">
      <c r="A38" s="43" t="str">
        <f>'S6 Maquette'!B38</f>
        <v>UE Préparation concours 2D niveau 3 LLCER Espagnol</v>
      </c>
      <c r="B38" s="43" t="str">
        <f>'S6 Maquette'!C38</f>
        <v>UE</v>
      </c>
      <c r="C38" s="42">
        <f>'S6 Maquette'!F38</f>
        <v>0</v>
      </c>
      <c r="D38" s="7">
        <v>1</v>
      </c>
      <c r="E38" s="7" t="s">
        <v>300</v>
      </c>
      <c r="F38" s="7" t="s">
        <v>300</v>
      </c>
      <c r="G38" s="40" t="s">
        <v>300</v>
      </c>
      <c r="H38" s="40" t="s">
        <v>300</v>
      </c>
      <c r="I38" s="40" t="s">
        <v>300</v>
      </c>
      <c r="J38" s="40"/>
      <c r="K38" s="72"/>
      <c r="L38" s="40"/>
      <c r="M38" s="40"/>
      <c r="N38" s="40"/>
      <c r="O38" s="40"/>
      <c r="P38" s="40" t="s">
        <v>301</v>
      </c>
      <c r="Q38" s="40"/>
      <c r="R38" s="40"/>
      <c r="S38" s="76"/>
      <c r="T38" s="73"/>
    </row>
    <row r="39" spans="1:20" ht="30.5" customHeight="1">
      <c r="A39" s="43" t="str">
        <f>'S6 Maquette'!B39</f>
        <v>Faits  de langue et grammaire - espagnol</v>
      </c>
      <c r="B39" s="43" t="str">
        <f>'S6 Maquette'!C39</f>
        <v>ECUE</v>
      </c>
      <c r="C39" s="42">
        <f>'S6 Maquette'!F39</f>
        <v>0</v>
      </c>
      <c r="D39" s="7">
        <v>1</v>
      </c>
      <c r="E39" s="7" t="s">
        <v>300</v>
      </c>
      <c r="F39" s="7" t="s">
        <v>300</v>
      </c>
      <c r="G39" s="40" t="s">
        <v>300</v>
      </c>
      <c r="H39" s="40" t="s">
        <v>300</v>
      </c>
      <c r="I39" s="40" t="s">
        <v>300</v>
      </c>
      <c r="J39" s="40">
        <v>6</v>
      </c>
      <c r="K39" s="40" t="s">
        <v>10</v>
      </c>
      <c r="L39" s="40"/>
      <c r="M39" s="40">
        <v>2</v>
      </c>
      <c r="N39" s="40" t="s">
        <v>11</v>
      </c>
      <c r="O39" s="40" t="s">
        <v>302</v>
      </c>
      <c r="P39" s="40" t="s">
        <v>301</v>
      </c>
      <c r="Q39" s="40"/>
      <c r="R39" s="40"/>
      <c r="S39" s="78" t="s">
        <v>309</v>
      </c>
      <c r="T39" s="45"/>
    </row>
    <row r="40" spans="1:20" ht="30.5" customHeight="1">
      <c r="A40" s="43" t="str">
        <f>'S6 Maquette'!B40</f>
        <v>Analyse de documents audiovisuels - espagnol</v>
      </c>
      <c r="B40" s="43" t="str">
        <f>'S6 Maquette'!C40</f>
        <v>ECUE</v>
      </c>
      <c r="C40" s="42">
        <f>'S6 Maquette'!F40</f>
        <v>0</v>
      </c>
      <c r="D40" s="7">
        <v>1</v>
      </c>
      <c r="E40" s="7" t="s">
        <v>300</v>
      </c>
      <c r="F40" s="7" t="s">
        <v>300</v>
      </c>
      <c r="G40" s="40" t="s">
        <v>300</v>
      </c>
      <c r="H40" s="40" t="s">
        <v>300</v>
      </c>
      <c r="I40" s="40" t="s">
        <v>300</v>
      </c>
      <c r="J40" s="40">
        <v>6</v>
      </c>
      <c r="K40" s="40" t="s">
        <v>10</v>
      </c>
      <c r="L40" s="40"/>
      <c r="M40" s="40">
        <v>2</v>
      </c>
      <c r="N40" s="40" t="s">
        <v>31</v>
      </c>
      <c r="O40" s="40" t="s">
        <v>307</v>
      </c>
      <c r="P40" s="40" t="s">
        <v>301</v>
      </c>
      <c r="Q40" s="40"/>
      <c r="R40" s="40"/>
      <c r="S40" s="78" t="s">
        <v>309</v>
      </c>
      <c r="T40" s="45"/>
    </row>
    <row r="41" spans="1:20" ht="30.5" customHeight="1">
      <c r="A41" s="43" t="str">
        <f>'S6 Maquette'!B41</f>
        <v>Préparation à l'oral - espagnol</v>
      </c>
      <c r="B41" s="43" t="str">
        <f>'S6 Maquette'!C41</f>
        <v>ECUE</v>
      </c>
      <c r="C41" s="42">
        <f>'S6 Maquette'!F41</f>
        <v>0</v>
      </c>
      <c r="D41" s="7">
        <v>1</v>
      </c>
      <c r="E41" s="7" t="s">
        <v>300</v>
      </c>
      <c r="F41" s="7" t="s">
        <v>300</v>
      </c>
      <c r="G41" s="40" t="s">
        <v>300</v>
      </c>
      <c r="H41" s="40" t="s">
        <v>300</v>
      </c>
      <c r="I41" s="40" t="s">
        <v>300</v>
      </c>
      <c r="J41" s="40">
        <v>6</v>
      </c>
      <c r="K41" s="40" t="s">
        <v>10</v>
      </c>
      <c r="L41" s="40"/>
      <c r="M41" s="40">
        <v>2</v>
      </c>
      <c r="N41" s="40" t="s">
        <v>31</v>
      </c>
      <c r="O41" s="40" t="s">
        <v>307</v>
      </c>
      <c r="P41" s="40" t="s">
        <v>301</v>
      </c>
      <c r="Q41" s="40"/>
      <c r="R41" s="40"/>
      <c r="S41" s="78" t="s">
        <v>309</v>
      </c>
      <c r="T41" s="45"/>
    </row>
    <row r="42" spans="1:20" ht="30.5" customHeight="1">
      <c r="A42" s="43" t="str">
        <f>'S6 Maquette'!B42</f>
        <v>Oral 2 : le metier de professeur 2D - Carlone</v>
      </c>
      <c r="B42" s="43" t="str">
        <f>'S6 Maquette'!C42</f>
        <v>ECUE</v>
      </c>
      <c r="C42" s="42">
        <f>'S6 Maquette'!F42</f>
        <v>0</v>
      </c>
      <c r="D42" s="7">
        <v>1</v>
      </c>
      <c r="E42" s="7"/>
      <c r="F42" s="7"/>
      <c r="G42" s="40"/>
      <c r="H42" s="40"/>
      <c r="I42" s="76" t="s">
        <v>300</v>
      </c>
      <c r="J42" s="76">
        <v>6</v>
      </c>
      <c r="K42" s="40"/>
      <c r="L42" s="40"/>
      <c r="M42" s="40" t="s">
        <v>293</v>
      </c>
      <c r="N42" s="40"/>
      <c r="O42" s="40"/>
      <c r="P42" s="40" t="s">
        <v>301</v>
      </c>
      <c r="Q42" s="40"/>
      <c r="R42" s="40"/>
      <c r="S42" s="40"/>
      <c r="T42" s="45"/>
    </row>
    <row r="43" spans="1:20" ht="30.5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5" customHeight="1">
      <c r="A301" s="43">
        <f>'S6 Maquette'!B301</f>
        <v>0</v>
      </c>
      <c r="B301" s="43">
        <f>'S6 Maquette'!C301</f>
        <v>0</v>
      </c>
      <c r="C301" s="42">
        <f>'S6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  <row r="302" spans="1:20" ht="30.5" customHeight="1">
      <c r="A302" s="43">
        <f>'S6 Maquette'!B302</f>
        <v>0</v>
      </c>
      <c r="B302" s="43">
        <f>'S6 Maquette'!C302</f>
        <v>0</v>
      </c>
      <c r="C302" s="42">
        <f>'S6 Maquette'!F302</f>
        <v>0</v>
      </c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3:A1001">
    <cfRule type="expression" dxfId="132" priority="106">
      <formula>$C1="OPTION"</formula>
    </cfRule>
    <cfRule type="expression" dxfId="131" priority="105">
      <formula>$C1="BLOC"</formula>
    </cfRule>
    <cfRule type="expression" dxfId="130" priority="104">
      <formula>$C1="Parcours Pédagogique"</formula>
    </cfRule>
  </conditionalFormatting>
  <conditionalFormatting sqref="A16:S26 A43:S300 A27:C42 T16">
    <cfRule type="expression" dxfId="129" priority="109">
      <formula>$C16="Modification MCC"</formula>
    </cfRule>
  </conditionalFormatting>
  <conditionalFormatting sqref="A18:S26 A27:C42 A43:S302 T18">
    <cfRule type="expression" dxfId="128" priority="114">
      <formula>$C18="Modification"</formula>
    </cfRule>
  </conditionalFormatting>
  <conditionalFormatting sqref="B1:S9 B10:E10 J10:S11 B11:D11 B12:M12 P12 B13:L13 B14:N14 P14:S17 B15:M17 B303:S1001">
    <cfRule type="expression" dxfId="127" priority="112">
      <formula>$D1="Fermeture"</formula>
    </cfRule>
    <cfRule type="expression" dxfId="126" priority="111">
      <formula>$D1="Création"</formula>
    </cfRule>
  </conditionalFormatting>
  <conditionalFormatting sqref="C1:S26 C27:C42 C43:S1001">
    <cfRule type="expression" dxfId="125" priority="96">
      <formula>$B1="Option"</formula>
    </cfRule>
  </conditionalFormatting>
  <conditionalFormatting sqref="D28:D42">
    <cfRule type="expression" dxfId="124" priority="69">
      <formula>$B28="Option"</formula>
    </cfRule>
  </conditionalFormatting>
  <conditionalFormatting sqref="D27:R27 E28:R28 D28:D42 G29:R32">
    <cfRule type="expression" dxfId="123" priority="79">
      <formula>$C27="Modification"</formula>
    </cfRule>
    <cfRule type="expression" dxfId="122" priority="81">
      <formula>$C27="Fermeture"</formula>
    </cfRule>
    <cfRule type="expression" dxfId="121" priority="80">
      <formula>$C27="Création"</formula>
    </cfRule>
  </conditionalFormatting>
  <conditionalFormatting sqref="D27:R27 E28:R28 G29:R32 D28:D42">
    <cfRule type="expression" dxfId="120" priority="78">
      <formula>$C27="Modification MCC"</formula>
    </cfRule>
  </conditionalFormatting>
  <conditionalFormatting sqref="D27:S27 S29:S30">
    <cfRule type="expression" dxfId="119" priority="63">
      <formula>$B27="Option"</formula>
    </cfRule>
  </conditionalFormatting>
  <conditionalFormatting sqref="E29:F41">
    <cfRule type="expression" dxfId="118" priority="8">
      <formula>$C29="Modification MCC"</formula>
    </cfRule>
    <cfRule type="expression" dxfId="117" priority="9">
      <formula>$C29="Modification"</formula>
    </cfRule>
    <cfRule type="expression" dxfId="116" priority="10">
      <formula>$C29="Création"</formula>
    </cfRule>
    <cfRule type="expression" dxfId="115" priority="11">
      <formula>$C29="Fermeture"</formula>
    </cfRule>
  </conditionalFormatting>
  <conditionalFormatting sqref="E42:J42">
    <cfRule type="expression" dxfId="114" priority="3">
      <formula>$C42="Modification MCC"</formula>
    </cfRule>
    <cfRule type="expression" dxfId="113" priority="4">
      <formula>$C42="Modification"</formula>
    </cfRule>
    <cfRule type="expression" dxfId="112" priority="5">
      <formula>$C42="Création"</formula>
    </cfRule>
    <cfRule type="expression" dxfId="111" priority="6">
      <formula>$C42="Fermeture"</formula>
    </cfRule>
  </conditionalFormatting>
  <conditionalFormatting sqref="E28:R41">
    <cfRule type="expression" dxfId="110" priority="7">
      <formula>$B28="Option"</formula>
    </cfRule>
  </conditionalFormatting>
  <conditionalFormatting sqref="E42:S42">
    <cfRule type="expression" dxfId="109" priority="1">
      <formula>$B42="Option"</formula>
    </cfRule>
  </conditionalFormatting>
  <conditionalFormatting sqref="G33:R41 K42:S42">
    <cfRule type="expression" dxfId="108" priority="20">
      <formula>$C33="Modification MCC"</formula>
    </cfRule>
    <cfRule type="expression" dxfId="107" priority="21">
      <formula>$C33="Modification"</formula>
    </cfRule>
    <cfRule type="expression" dxfId="106" priority="22">
      <formula>$C33="Création"</formula>
    </cfRule>
    <cfRule type="expression" dxfId="105" priority="23">
      <formula>$C33="Fermeture"</formula>
    </cfRule>
  </conditionalFormatting>
  <conditionalFormatting sqref="J1:J26 J43:J1001">
    <cfRule type="expression" dxfId="104" priority="102">
      <formula>$I1="NON"</formula>
    </cfRule>
  </conditionalFormatting>
  <conditionalFormatting sqref="J27:J32">
    <cfRule type="expression" dxfId="103" priority="74">
      <formula>$I27="NON"</formula>
    </cfRule>
  </conditionalFormatting>
  <conditionalFormatting sqref="J33:J41">
    <cfRule type="expression" dxfId="102" priority="18">
      <formula>$I33="NON"</formula>
    </cfRule>
  </conditionalFormatting>
  <conditionalFormatting sqref="J42">
    <cfRule type="expression" dxfId="101" priority="2">
      <formula>$I42="NON"</formula>
    </cfRule>
  </conditionalFormatting>
  <conditionalFormatting sqref="L1:L1001">
    <cfRule type="expression" dxfId="100" priority="14">
      <formula>$K1="CT (Contrôle terminal)"</formula>
    </cfRule>
    <cfRule type="expression" dxfId="99" priority="13">
      <formula>$K1="CCI (CC Intégral)"</formula>
    </cfRule>
  </conditionalFormatting>
  <conditionalFormatting sqref="L18:L26 L55:L302">
    <cfRule type="expression" dxfId="98" priority="108">
      <formula>$K1="CCI (CC Intégral)"</formula>
    </cfRule>
  </conditionalFormatting>
  <conditionalFormatting sqref="L27:L32">
    <cfRule type="expression" dxfId="97" priority="77">
      <formula>$K10="CCI (CC Intégral)"</formula>
    </cfRule>
    <cfRule type="expression" dxfId="96" priority="76">
      <formula>$K10="CT (Contrôle terminal)"</formula>
    </cfRule>
  </conditionalFormatting>
  <conditionalFormatting sqref="L34:L35">
    <cfRule type="expression" dxfId="95" priority="61">
      <formula>$K16="CT (Contrôle terminal)"</formula>
    </cfRule>
    <cfRule type="expression" dxfId="94" priority="62">
      <formula>$K16="CCI (CC Intégral)"</formula>
    </cfRule>
  </conditionalFormatting>
  <conditionalFormatting sqref="L36">
    <cfRule type="expression" dxfId="93" priority="49">
      <formula>$K17="CCI (CC Intégral)"</formula>
    </cfRule>
    <cfRule type="expression" dxfId="92" priority="48">
      <formula>$K17="CT (Contrôle terminal)"</formula>
    </cfRule>
  </conditionalFormatting>
  <conditionalFormatting sqref="L38:L42">
    <cfRule type="expression" dxfId="91" priority="24">
      <formula>$K19="CT (Contrôle terminal)"</formula>
    </cfRule>
    <cfRule type="expression" dxfId="90" priority="25">
      <formula>$K19="CCI (CC Intégral)"</formula>
    </cfRule>
  </conditionalFormatting>
  <conditionalFormatting sqref="L43:L51">
    <cfRule type="expression" dxfId="89" priority="155">
      <formula>$K24="CT (Contrôle terminal)"</formula>
    </cfRule>
    <cfRule type="expression" dxfId="88" priority="157">
      <formula>$K24="CCI (CC Intégral)"</formula>
    </cfRule>
  </conditionalFormatting>
  <conditionalFormatting sqref="L52:L54">
    <cfRule type="expression" dxfId="87" priority="149">
      <formula>$K34="CCI (CC Intégral)"</formula>
    </cfRule>
    <cfRule type="expression" dxfId="86" priority="146">
      <formula>$K34="CT (Contrôle terminal)"</formula>
    </cfRule>
  </conditionalFormatting>
  <conditionalFormatting sqref="M1:M26 M43:M1001">
    <cfRule type="expression" dxfId="85" priority="103">
      <formula>$K1="CT (Contrôle terminal)"</formula>
    </cfRule>
  </conditionalFormatting>
  <conditionalFormatting sqref="M18 L18:L26 L55:L302">
    <cfRule type="expression" dxfId="84" priority="107">
      <formula>$K1="CT (Contrôle terminal)"</formula>
    </cfRule>
  </conditionalFormatting>
  <conditionalFormatting sqref="M27:M32">
    <cfRule type="expression" dxfId="83" priority="75">
      <formula>$K27="CT (Contrôle terminal)"</formula>
    </cfRule>
  </conditionalFormatting>
  <conditionalFormatting sqref="M33:M42">
    <cfRule type="expression" dxfId="82" priority="19">
      <formula>$K33="CT (Contrôle terminal)"</formula>
    </cfRule>
  </conditionalFormatting>
  <conditionalFormatting sqref="N1:O1001">
    <cfRule type="expression" dxfId="81" priority="17">
      <formula>$K1="CCI (CC Intégral)"</formula>
    </cfRule>
  </conditionalFormatting>
  <conditionalFormatting sqref="P14:S17 B15:M17 B1:S9 J10:S11 B12:M12 B14:N14 B303:S1001 B13:L13 B10:E10 B11:D11 P12">
    <cfRule type="expression" dxfId="80" priority="110">
      <formula>$D1="Modification"</formula>
    </cfRule>
  </conditionalFormatting>
  <conditionalFormatting sqref="Q1:R1001">
    <cfRule type="expression" dxfId="79" priority="15">
      <formula>$P1="Autres"</formula>
    </cfRule>
  </conditionalFormatting>
  <conditionalFormatting sqref="S1:S27 S29:S30">
    <cfRule type="expression" dxfId="78" priority="64">
      <formula>$P1="CT (Contrôle terminal)"</formula>
    </cfRule>
  </conditionalFormatting>
  <conditionalFormatting sqref="S27 S29:S30">
    <cfRule type="expression" dxfId="77" priority="68">
      <formula>$C27="Fermeture"</formula>
    </cfRule>
    <cfRule type="expression" dxfId="76" priority="67">
      <formula>$C27="Création"</formula>
    </cfRule>
    <cfRule type="expression" dxfId="75" priority="66">
      <formula>$C27="Modification"</formula>
    </cfRule>
    <cfRule type="expression" dxfId="74" priority="65">
      <formula>$C27="Modification MCC"</formula>
    </cfRule>
  </conditionalFormatting>
  <conditionalFormatting sqref="S42:S1001">
    <cfRule type="expression" dxfId="73" priority="16">
      <formula>$P42="CT (Contrôle terminal)"</formula>
    </cfRule>
  </conditionalFormatting>
  <conditionalFormatting sqref="T18 A18:S26 A27:C42 A43:S302">
    <cfRule type="expression" dxfId="72" priority="115">
      <formula>$C18="Création"</formula>
    </cfRule>
    <cfRule type="expression" dxfId="71" priority="116">
      <formula>$C18="Fermeture"</formula>
    </cfRule>
  </conditionalFormatting>
  <conditionalFormatting sqref="T18">
    <cfRule type="expression" dxfId="70" priority="100">
      <formula>$P18="CT (Contrôle terminal)"</formula>
    </cfRule>
  </conditionalFormatting>
  <dataValidations count="6">
    <dataValidation type="list" allowBlank="1" showInputMessage="1" showErrorMessage="1" sqref="Q19:Q302 N19:N302" xr:uid="{00000000-0002-0000-0600-000000000000}">
      <formula1>List_Controle</formula1>
    </dataValidation>
    <dataValidation type="list" allowBlank="1" showInputMessage="1" showErrorMessage="1" sqref="K19:K302" xr:uid="{00000000-0002-0000-0600-000001000000}">
      <formula1>List_Controle2</formula1>
    </dataValidation>
    <dataValidation type="list" allowBlank="1" showInputMessage="1" showErrorMessage="1" sqref="C19:C302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2" xr:uid="{00000000-0002-0000-0600-000004000000}">
      <formula1>"CT (Contrôle terminal), Autres"</formula1>
    </dataValidation>
    <dataValidation type="list" allowBlank="1" showInputMessage="1" showErrorMessage="1" sqref="G19 G23:G302 H19:I302 E19:F302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AA14B-C672-464E-A170-7716CF640F8B}">
  <dimension ref="A1:T302"/>
  <sheetViews>
    <sheetView tabSelected="1" topLeftCell="D1" zoomScale="90" zoomScaleNormal="90" workbookViewId="0">
      <pane ySplit="18" topLeftCell="A20" activePane="bottomLeft" state="frozen"/>
      <selection activeCell="D25" sqref="D25"/>
      <selection pane="bottomLeft" activeCell="M28" sqref="M28:T42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6.453125" style="16" customWidth="1"/>
  </cols>
  <sheetData>
    <row r="1" spans="1:19">
      <c r="A1" s="132"/>
      <c r="B1" s="132"/>
      <c r="C1" s="132"/>
      <c r="D1" s="132"/>
      <c r="E1" s="132"/>
      <c r="F1" s="132"/>
      <c r="G1" s="132"/>
      <c r="H1" s="132"/>
      <c r="I1" s="132"/>
      <c r="J1" s="37"/>
    </row>
    <row r="2" spans="1:19">
      <c r="A2" s="132"/>
      <c r="B2" s="132"/>
      <c r="C2" s="132"/>
      <c r="D2" s="132"/>
      <c r="E2" s="132"/>
      <c r="F2" s="132"/>
      <c r="G2" s="132"/>
      <c r="H2" s="132"/>
      <c r="I2" s="132"/>
      <c r="J2" s="37"/>
    </row>
    <row r="3" spans="1:19">
      <c r="A3" s="132"/>
      <c r="B3" s="132"/>
      <c r="C3" s="132"/>
      <c r="D3" s="132"/>
      <c r="E3" s="132"/>
      <c r="F3" s="132"/>
      <c r="G3" s="132"/>
      <c r="H3" s="132"/>
      <c r="I3" s="132"/>
      <c r="J3" s="37"/>
    </row>
    <row r="4" spans="1:19">
      <c r="A4" s="132"/>
      <c r="B4" s="132"/>
      <c r="C4" s="132"/>
      <c r="D4" s="132"/>
      <c r="E4" s="132"/>
      <c r="F4" s="132"/>
      <c r="G4" s="132"/>
      <c r="H4" s="132"/>
      <c r="I4" s="132"/>
      <c r="J4" s="37"/>
    </row>
    <row r="5" spans="1:19">
      <c r="A5" s="132"/>
      <c r="B5" s="132"/>
      <c r="C5" s="132"/>
      <c r="D5" s="132"/>
      <c r="E5" s="132"/>
      <c r="F5" s="132"/>
      <c r="G5" s="132"/>
      <c r="H5" s="132"/>
      <c r="I5" s="132"/>
      <c r="J5" s="37"/>
    </row>
    <row r="6" spans="1:19">
      <c r="A6" s="132"/>
      <c r="B6" s="132"/>
      <c r="C6" s="132"/>
      <c r="D6" s="132"/>
      <c r="E6" s="132"/>
      <c r="F6" s="132"/>
      <c r="G6" s="132"/>
      <c r="H6" s="132"/>
      <c r="I6" s="132"/>
      <c r="J6" s="37"/>
    </row>
    <row r="7" spans="1:19" ht="14.5" customHeight="1">
      <c r="A7" s="133" t="s">
        <v>211</v>
      </c>
      <c r="B7" s="131" t="str">
        <f>'Fiche Générale'!B3</f>
        <v>Portail_LLAC</v>
      </c>
      <c r="C7" s="111" t="s">
        <v>241</v>
      </c>
      <c r="D7" s="111"/>
      <c r="E7" s="136" t="str">
        <f>'Fiche Générale'!B4</f>
        <v>Langues, littératures et civilisations étrangères et régionales (LLCER)</v>
      </c>
      <c r="F7" s="137"/>
      <c r="G7" s="111" t="s">
        <v>242</v>
      </c>
      <c r="H7" s="131">
        <f>'Fiche Générale'!B5</f>
        <v>0</v>
      </c>
      <c r="I7" s="131"/>
      <c r="J7" s="38"/>
      <c r="K7" s="21"/>
    </row>
    <row r="8" spans="1:19" ht="14.5" customHeight="1">
      <c r="A8" s="134"/>
      <c r="B8" s="131"/>
      <c r="C8" s="111"/>
      <c r="D8" s="111"/>
      <c r="E8" s="136"/>
      <c r="F8" s="137"/>
      <c r="G8" s="111"/>
      <c r="H8" s="131"/>
      <c r="I8" s="131"/>
      <c r="J8" s="38"/>
      <c r="K8" s="21"/>
    </row>
    <row r="9" spans="1:19" ht="14.5" customHeight="1">
      <c r="A9" s="134"/>
      <c r="B9" s="131"/>
      <c r="C9" s="111"/>
      <c r="D9" s="111"/>
      <c r="E9" s="136"/>
      <c r="F9" s="137"/>
      <c r="G9" s="111"/>
      <c r="H9" s="131"/>
      <c r="I9" s="131"/>
      <c r="J9" s="38"/>
      <c r="K9" s="21"/>
    </row>
    <row r="10" spans="1:19" ht="14.5" customHeight="1">
      <c r="A10" s="134"/>
      <c r="B10" s="131"/>
      <c r="C10" s="112" t="s">
        <v>214</v>
      </c>
      <c r="D10" s="112"/>
      <c r="E10" s="119" t="str">
        <f>'Fiche Générale'!B9</f>
        <v>Espagnol 2D</v>
      </c>
      <c r="F10" s="120"/>
      <c r="G10" s="120"/>
      <c r="H10" s="120"/>
      <c r="I10" s="121"/>
      <c r="J10" s="39"/>
      <c r="K10" s="21"/>
    </row>
    <row r="11" spans="1:19" ht="14.5" customHeight="1">
      <c r="A11" s="135"/>
      <c r="B11" s="131"/>
      <c r="C11" s="112"/>
      <c r="D11" s="112"/>
      <c r="E11" s="122"/>
      <c r="F11" s="123"/>
      <c r="G11" s="123"/>
      <c r="H11" s="123"/>
      <c r="I11" s="124"/>
      <c r="J11" s="39"/>
      <c r="K11" s="21"/>
    </row>
    <row r="12" spans="1:19">
      <c r="C12" s="16"/>
      <c r="I12" s="35"/>
      <c r="J12" s="35"/>
      <c r="M12" s="127" t="s">
        <v>243</v>
      </c>
      <c r="N12" s="128"/>
      <c r="O12" s="138"/>
      <c r="P12" s="127" t="s">
        <v>244</v>
      </c>
      <c r="Q12" s="128"/>
      <c r="R12" s="128"/>
      <c r="S12" s="138"/>
    </row>
    <row r="13" spans="1:19">
      <c r="A13" s="140" t="s">
        <v>215</v>
      </c>
      <c r="B13" s="142" t="str">
        <f>'S6 Maquette'!B13:B14</f>
        <v>3 ème Année de Licence</v>
      </c>
      <c r="C13" s="142"/>
      <c r="D13" s="140" t="s">
        <v>245</v>
      </c>
      <c r="E13" s="142">
        <f>'S6 Maquette'!E13:F14</f>
        <v>0</v>
      </c>
      <c r="F13" s="142"/>
      <c r="G13" s="142"/>
      <c r="I13" s="35"/>
      <c r="J13" s="35"/>
      <c r="M13" s="129"/>
      <c r="N13" s="130"/>
      <c r="O13" s="139"/>
      <c r="P13" s="129"/>
      <c r="Q13" s="130"/>
      <c r="R13" s="130"/>
      <c r="S13" s="139"/>
    </row>
    <row r="14" spans="1:19">
      <c r="A14" s="141"/>
      <c r="B14" s="142"/>
      <c r="C14" s="142"/>
      <c r="D14" s="141"/>
      <c r="E14" s="142"/>
      <c r="F14" s="142"/>
      <c r="G14" s="142"/>
      <c r="I14" s="35"/>
      <c r="J14" s="35"/>
      <c r="M14" s="110" t="s">
        <v>246</v>
      </c>
      <c r="N14" s="127" t="s">
        <v>247</v>
      </c>
      <c r="O14" s="138"/>
      <c r="P14" s="132"/>
      <c r="Q14" s="145"/>
      <c r="R14" s="148"/>
      <c r="S14" s="140"/>
    </row>
    <row r="15" spans="1:19">
      <c r="A15" s="140" t="s">
        <v>248</v>
      </c>
      <c r="B15" s="150" t="str">
        <f>'S6 Maquette'!B15:B16</f>
        <v>Semestre 6</v>
      </c>
      <c r="C15" s="151"/>
      <c r="D15" s="140" t="s">
        <v>249</v>
      </c>
      <c r="E15" s="142">
        <f>'S6 Maquette'!E15:F16</f>
        <v>0</v>
      </c>
      <c r="F15" s="142"/>
      <c r="G15" s="142"/>
      <c r="I15" s="35"/>
      <c r="J15" s="35"/>
      <c r="M15" s="110"/>
      <c r="N15" s="143"/>
      <c r="O15" s="144"/>
      <c r="P15" s="132"/>
      <c r="Q15" s="146"/>
      <c r="R15" s="148"/>
      <c r="S15" s="149"/>
    </row>
    <row r="16" spans="1:19">
      <c r="A16" s="141"/>
      <c r="B16" s="152"/>
      <c r="C16" s="153"/>
      <c r="D16" s="141"/>
      <c r="E16" s="142"/>
      <c r="F16" s="142"/>
      <c r="G16" s="142"/>
      <c r="I16" s="35"/>
      <c r="J16" s="35"/>
      <c r="M16" s="110"/>
      <c r="N16" s="143"/>
      <c r="O16" s="144"/>
      <c r="P16" s="132"/>
      <c r="Q16" s="146"/>
      <c r="R16" s="148"/>
      <c r="S16" s="149"/>
    </row>
    <row r="17" spans="1:20">
      <c r="L17" s="17"/>
      <c r="M17" s="110"/>
      <c r="N17" s="129"/>
      <c r="O17" s="139"/>
      <c r="P17" s="132"/>
      <c r="Q17" s="147"/>
      <c r="R17" s="148"/>
      <c r="S17" s="141"/>
    </row>
    <row r="18" spans="1:20" ht="59.5" customHeight="1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'S6 Maquette'!B27</f>
        <v>UE1 Langue - Espagnol</v>
      </c>
      <c r="B27" s="43" t="str">
        <f>'S6 Maquette'!C27</f>
        <v>UE</v>
      </c>
      <c r="C27" s="42">
        <f>'S6 Maquette'!F27</f>
        <v>0</v>
      </c>
      <c r="D27" s="7">
        <v>1</v>
      </c>
      <c r="E27" s="7" t="s">
        <v>300</v>
      </c>
      <c r="F27" s="7" t="s">
        <v>300</v>
      </c>
      <c r="G27" s="40" t="s">
        <v>300</v>
      </c>
      <c r="H27" s="40" t="s">
        <v>300</v>
      </c>
      <c r="I27" s="40" t="s">
        <v>300</v>
      </c>
      <c r="J27" s="40">
        <v>6</v>
      </c>
      <c r="K27" s="72"/>
      <c r="L27" s="40"/>
      <c r="M27" s="40"/>
      <c r="N27" s="40"/>
      <c r="O27" s="40"/>
      <c r="P27" s="40" t="s">
        <v>301</v>
      </c>
      <c r="Q27" s="40"/>
      <c r="R27" s="40"/>
      <c r="S27" s="40"/>
      <c r="T27" s="73"/>
    </row>
    <row r="28" spans="1:20" ht="30.5" customHeight="1">
      <c r="A28" s="43" t="str">
        <f>'S6 Maquette'!B28</f>
        <v>Traduction - Espagnol</v>
      </c>
      <c r="B28" s="43" t="str">
        <f>'S6 Maquette'!C28</f>
        <v>ECUE</v>
      </c>
      <c r="C28" s="42">
        <f>'S6 Maquette'!F28</f>
        <v>0</v>
      </c>
      <c r="D28" s="7">
        <v>1</v>
      </c>
      <c r="E28" s="7" t="s">
        <v>300</v>
      </c>
      <c r="F28" s="7" t="s">
        <v>300</v>
      </c>
      <c r="G28" s="40" t="s">
        <v>300</v>
      </c>
      <c r="H28" s="40" t="s">
        <v>300</v>
      </c>
      <c r="I28" s="40" t="s">
        <v>300</v>
      </c>
      <c r="J28" s="40">
        <v>6</v>
      </c>
      <c r="K28" s="40" t="s">
        <v>10</v>
      </c>
      <c r="L28" s="40"/>
      <c r="M28" s="40">
        <v>2</v>
      </c>
      <c r="N28" s="40" t="s">
        <v>11</v>
      </c>
      <c r="O28" s="40" t="s">
        <v>302</v>
      </c>
      <c r="P28" s="40" t="s">
        <v>301</v>
      </c>
      <c r="Q28" s="40"/>
      <c r="R28" s="40"/>
      <c r="S28" s="78" t="s">
        <v>309</v>
      </c>
      <c r="T28" s="80" t="s">
        <v>312</v>
      </c>
    </row>
    <row r="29" spans="1:20" ht="30.5" customHeight="1">
      <c r="A29" s="43" t="str">
        <f>'S6 Maquette'!B29</f>
        <v>Langue et linguistique - Espagnol</v>
      </c>
      <c r="B29" s="43" t="str">
        <f>'S6 Maquette'!C29</f>
        <v>ECUE</v>
      </c>
      <c r="C29" s="42">
        <f>'S6 Maquette'!F29</f>
        <v>0</v>
      </c>
      <c r="D29" s="7">
        <v>1</v>
      </c>
      <c r="E29" s="7" t="s">
        <v>300</v>
      </c>
      <c r="F29" s="7" t="s">
        <v>300</v>
      </c>
      <c r="G29" s="40" t="s">
        <v>300</v>
      </c>
      <c r="H29" s="40" t="s">
        <v>300</v>
      </c>
      <c r="I29" s="40" t="s">
        <v>300</v>
      </c>
      <c r="J29" s="40">
        <v>6</v>
      </c>
      <c r="K29" s="40" t="s">
        <v>10</v>
      </c>
      <c r="L29" s="40"/>
      <c r="M29" s="40">
        <v>3</v>
      </c>
      <c r="N29" s="40" t="s">
        <v>31</v>
      </c>
      <c r="O29" s="40" t="s">
        <v>304</v>
      </c>
      <c r="P29" s="40" t="s">
        <v>301</v>
      </c>
      <c r="Q29" s="40"/>
      <c r="R29" s="40"/>
      <c r="S29" s="79" t="s">
        <v>305</v>
      </c>
      <c r="T29" s="80" t="s">
        <v>311</v>
      </c>
    </row>
    <row r="30" spans="1:20" ht="30.5" customHeight="1">
      <c r="A30" s="43" t="str">
        <f>'S6 Maquette'!B30</f>
        <v>UE2 Littérature et image - Espagnol</v>
      </c>
      <c r="B30" s="43" t="str">
        <f>'S6 Maquette'!C30</f>
        <v>UE</v>
      </c>
      <c r="C30" s="42">
        <f>'S6 Maquette'!F30</f>
        <v>0</v>
      </c>
      <c r="D30" s="7">
        <v>1</v>
      </c>
      <c r="E30" s="7" t="s">
        <v>300</v>
      </c>
      <c r="F30" s="7" t="s">
        <v>300</v>
      </c>
      <c r="G30" s="40" t="s">
        <v>300</v>
      </c>
      <c r="H30" s="40" t="s">
        <v>300</v>
      </c>
      <c r="I30" s="40" t="s">
        <v>300</v>
      </c>
      <c r="J30" s="40"/>
      <c r="K30" s="72"/>
      <c r="L30" s="40"/>
      <c r="M30" s="40"/>
      <c r="N30" s="40"/>
      <c r="O30" s="40"/>
      <c r="P30" s="40" t="s">
        <v>301</v>
      </c>
      <c r="Q30" s="40"/>
      <c r="R30" s="40"/>
      <c r="S30" s="40"/>
      <c r="T30" s="73"/>
    </row>
    <row r="31" spans="1:20" ht="30.5" customHeight="1">
      <c r="A31" s="43" t="str">
        <f>'S6 Maquette'!B31</f>
        <v>Littérature A - Espagnol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300</v>
      </c>
      <c r="F31" s="7" t="s">
        <v>300</v>
      </c>
      <c r="G31" s="40" t="s">
        <v>300</v>
      </c>
      <c r="H31" s="40" t="s">
        <v>300</v>
      </c>
      <c r="I31" s="40" t="s">
        <v>300</v>
      </c>
      <c r="J31" s="40">
        <v>6</v>
      </c>
      <c r="K31" s="40" t="s">
        <v>10</v>
      </c>
      <c r="L31" s="40"/>
      <c r="M31" s="40">
        <v>2</v>
      </c>
      <c r="N31" s="40" t="s">
        <v>11</v>
      </c>
      <c r="O31" s="40" t="s">
        <v>306</v>
      </c>
      <c r="P31" s="40" t="s">
        <v>301</v>
      </c>
      <c r="Q31" s="40"/>
      <c r="R31" s="40"/>
      <c r="S31" s="78" t="s">
        <v>309</v>
      </c>
      <c r="T31" s="73"/>
    </row>
    <row r="32" spans="1:20" ht="30.5" customHeight="1">
      <c r="A32" s="43" t="str">
        <f>'S6 Maquette'!B32</f>
        <v>Littérature B - Espagnol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300</v>
      </c>
      <c r="F32" s="7" t="s">
        <v>300</v>
      </c>
      <c r="G32" s="40" t="s">
        <v>300</v>
      </c>
      <c r="H32" s="40" t="s">
        <v>300</v>
      </c>
      <c r="I32" s="40" t="s">
        <v>300</v>
      </c>
      <c r="J32" s="40">
        <v>6</v>
      </c>
      <c r="K32" s="40" t="s">
        <v>10</v>
      </c>
      <c r="L32" s="40"/>
      <c r="M32" s="40">
        <v>2</v>
      </c>
      <c r="N32" s="40" t="s">
        <v>21</v>
      </c>
      <c r="O32" s="40"/>
      <c r="P32" s="40" t="s">
        <v>301</v>
      </c>
      <c r="Q32" s="40"/>
      <c r="R32" s="40"/>
      <c r="S32" s="78" t="s">
        <v>309</v>
      </c>
      <c r="T32" s="73"/>
    </row>
    <row r="33" spans="1:20" ht="30.5" customHeight="1">
      <c r="A33" s="43" t="str">
        <f>'S6 Maquette'!B33</f>
        <v>Image - espagnol</v>
      </c>
      <c r="B33" s="43" t="str">
        <f>'S6 Maquette'!C33</f>
        <v>ECUE</v>
      </c>
      <c r="C33" s="42"/>
      <c r="D33" s="7">
        <v>1</v>
      </c>
      <c r="E33" s="7" t="s">
        <v>300</v>
      </c>
      <c r="F33" s="7" t="s">
        <v>300</v>
      </c>
      <c r="G33" s="40" t="s">
        <v>300</v>
      </c>
      <c r="H33" s="40" t="s">
        <v>300</v>
      </c>
      <c r="I33" s="40" t="s">
        <v>300</v>
      </c>
      <c r="J33" s="40">
        <v>6</v>
      </c>
      <c r="K33" s="40" t="s">
        <v>10</v>
      </c>
      <c r="L33" s="40"/>
      <c r="M33" s="40">
        <v>2</v>
      </c>
      <c r="N33" s="40" t="s">
        <v>11</v>
      </c>
      <c r="O33" s="40" t="s">
        <v>306</v>
      </c>
      <c r="P33" s="40" t="s">
        <v>301</v>
      </c>
      <c r="Q33" s="40"/>
      <c r="R33" s="40"/>
      <c r="S33" s="78" t="s">
        <v>309</v>
      </c>
      <c r="T33" s="73"/>
    </row>
    <row r="34" spans="1:20" ht="30.5" customHeight="1">
      <c r="A34" s="43" t="str">
        <f>'S6 Maquette'!B34</f>
        <v>UE3 Civilisation  et arts - Espagnol</v>
      </c>
      <c r="B34" s="43" t="str">
        <f>'S6 Maquette'!C34</f>
        <v>UE</v>
      </c>
      <c r="C34" s="42">
        <f>'S6 Maquette'!F34</f>
        <v>0</v>
      </c>
      <c r="D34" s="7">
        <v>1</v>
      </c>
      <c r="E34" s="7" t="s">
        <v>300</v>
      </c>
      <c r="F34" s="7" t="s">
        <v>300</v>
      </c>
      <c r="G34" s="40" t="s">
        <v>300</v>
      </c>
      <c r="H34" s="40" t="s">
        <v>300</v>
      </c>
      <c r="I34" s="40" t="s">
        <v>300</v>
      </c>
      <c r="J34" s="40"/>
      <c r="K34" s="72"/>
      <c r="L34" s="40"/>
      <c r="M34" s="40"/>
      <c r="N34" s="40"/>
      <c r="O34" s="40"/>
      <c r="P34" s="40" t="s">
        <v>301</v>
      </c>
      <c r="Q34" s="40"/>
      <c r="R34" s="40"/>
      <c r="S34" s="76"/>
      <c r="T34" s="73"/>
    </row>
    <row r="35" spans="1:20" ht="30.5" customHeight="1">
      <c r="A35" s="43" t="str">
        <f>'S6 Maquette'!B35</f>
        <v>Civilisation A - Espagnol</v>
      </c>
      <c r="B35" s="43" t="str">
        <f>'S6 Maquette'!C35</f>
        <v>ECUE</v>
      </c>
      <c r="C35" s="42">
        <f>'S6 Maquette'!F35</f>
        <v>0</v>
      </c>
      <c r="D35" s="7">
        <v>1</v>
      </c>
      <c r="E35" s="7" t="s">
        <v>300</v>
      </c>
      <c r="F35" s="7" t="s">
        <v>300</v>
      </c>
      <c r="G35" s="40" t="s">
        <v>300</v>
      </c>
      <c r="H35" s="40" t="s">
        <v>300</v>
      </c>
      <c r="I35" s="40" t="s">
        <v>300</v>
      </c>
      <c r="J35" s="40">
        <v>6</v>
      </c>
      <c r="K35" s="40" t="s">
        <v>10</v>
      </c>
      <c r="L35" s="40"/>
      <c r="M35" s="40">
        <v>2</v>
      </c>
      <c r="N35" s="40" t="s">
        <v>11</v>
      </c>
      <c r="O35" s="40" t="s">
        <v>306</v>
      </c>
      <c r="P35" s="40" t="s">
        <v>301</v>
      </c>
      <c r="Q35" s="40"/>
      <c r="R35" s="40"/>
      <c r="S35" s="78" t="s">
        <v>309</v>
      </c>
      <c r="T35" s="73"/>
    </row>
    <row r="36" spans="1:20" ht="30.5" customHeight="1">
      <c r="A36" s="43" t="str">
        <f>'S6 Maquette'!B36</f>
        <v>Civilisation B - Espagnol</v>
      </c>
      <c r="B36" s="43" t="str">
        <f>'S6 Maquette'!C36</f>
        <v>ECUE</v>
      </c>
      <c r="C36" s="42">
        <f>'S6 Maquette'!F36</f>
        <v>0</v>
      </c>
      <c r="D36" s="7">
        <v>1</v>
      </c>
      <c r="E36" s="7" t="s">
        <v>300</v>
      </c>
      <c r="F36" s="7" t="s">
        <v>300</v>
      </c>
      <c r="G36" s="40" t="s">
        <v>300</v>
      </c>
      <c r="H36" s="40" t="s">
        <v>300</v>
      </c>
      <c r="I36" s="40" t="s">
        <v>300</v>
      </c>
      <c r="J36" s="40">
        <v>6</v>
      </c>
      <c r="K36" s="40" t="s">
        <v>10</v>
      </c>
      <c r="L36" s="40"/>
      <c r="M36" s="40">
        <v>2</v>
      </c>
      <c r="N36" s="40" t="s">
        <v>21</v>
      </c>
      <c r="O36" s="40"/>
      <c r="P36" s="40" t="s">
        <v>301</v>
      </c>
      <c r="Q36" s="40"/>
      <c r="R36" s="40"/>
      <c r="S36" s="78" t="s">
        <v>309</v>
      </c>
      <c r="T36" s="73"/>
    </row>
    <row r="37" spans="1:20" ht="30.5" customHeight="1">
      <c r="A37" s="43" t="str">
        <f>'S6 Maquette'!B37</f>
        <v>Arts - espagnol</v>
      </c>
      <c r="B37" s="43" t="str">
        <f>'S6 Maquette'!C37</f>
        <v>ECUE</v>
      </c>
      <c r="C37" s="42"/>
      <c r="D37" s="7">
        <v>1</v>
      </c>
      <c r="E37" s="7" t="s">
        <v>300</v>
      </c>
      <c r="F37" s="7" t="s">
        <v>300</v>
      </c>
      <c r="G37" s="40" t="s">
        <v>300</v>
      </c>
      <c r="H37" s="40" t="s">
        <v>300</v>
      </c>
      <c r="I37" s="40" t="s">
        <v>300</v>
      </c>
      <c r="J37" s="40">
        <v>6</v>
      </c>
      <c r="K37" s="40" t="s">
        <v>10</v>
      </c>
      <c r="L37" s="40"/>
      <c r="M37" s="40">
        <v>2</v>
      </c>
      <c r="N37" s="40" t="s">
        <v>21</v>
      </c>
      <c r="O37" s="40"/>
      <c r="P37" s="40" t="s">
        <v>301</v>
      </c>
      <c r="Q37" s="40"/>
      <c r="R37" s="40"/>
      <c r="S37" s="78" t="s">
        <v>309</v>
      </c>
      <c r="T37" s="73"/>
    </row>
    <row r="38" spans="1:20" ht="30.5" customHeight="1">
      <c r="A38" s="43" t="str">
        <f>'S6 Maquette'!B38</f>
        <v>UE Préparation concours 2D niveau 3 LLCER Espagnol</v>
      </c>
      <c r="B38" s="43" t="str">
        <f>'S6 Maquette'!C38</f>
        <v>UE</v>
      </c>
      <c r="C38" s="42">
        <f>'S6 Maquette'!F38</f>
        <v>0</v>
      </c>
      <c r="D38" s="7">
        <v>1</v>
      </c>
      <c r="E38" s="7" t="s">
        <v>300</v>
      </c>
      <c r="F38" s="7" t="s">
        <v>300</v>
      </c>
      <c r="G38" s="40" t="s">
        <v>300</v>
      </c>
      <c r="H38" s="40" t="s">
        <v>300</v>
      </c>
      <c r="I38" s="40" t="s">
        <v>300</v>
      </c>
      <c r="J38" s="40"/>
      <c r="K38" s="72"/>
      <c r="L38" s="40"/>
      <c r="M38" s="40"/>
      <c r="N38" s="40"/>
      <c r="O38" s="40"/>
      <c r="P38" s="40" t="s">
        <v>301</v>
      </c>
      <c r="Q38" s="40"/>
      <c r="R38" s="40"/>
      <c r="S38" s="76"/>
      <c r="T38" s="73"/>
    </row>
    <row r="39" spans="1:20" ht="30.5" customHeight="1">
      <c r="A39" s="43" t="str">
        <f>'S6 Maquette'!B39</f>
        <v>Faits  de langue et grammaire - espagnol</v>
      </c>
      <c r="B39" s="43" t="str">
        <f>'S6 Maquette'!C39</f>
        <v>ECUE</v>
      </c>
      <c r="C39" s="42">
        <f>'S6 Maquette'!F39</f>
        <v>0</v>
      </c>
      <c r="D39" s="7">
        <v>1</v>
      </c>
      <c r="E39" s="7" t="s">
        <v>300</v>
      </c>
      <c r="F39" s="7" t="s">
        <v>300</v>
      </c>
      <c r="G39" s="40" t="s">
        <v>300</v>
      </c>
      <c r="H39" s="40" t="s">
        <v>300</v>
      </c>
      <c r="I39" s="40" t="s">
        <v>300</v>
      </c>
      <c r="J39" s="40">
        <v>6</v>
      </c>
      <c r="K39" s="40" t="s">
        <v>10</v>
      </c>
      <c r="L39" s="40"/>
      <c r="M39" s="40">
        <v>2</v>
      </c>
      <c r="N39" s="40" t="s">
        <v>11</v>
      </c>
      <c r="O39" s="40" t="s">
        <v>302</v>
      </c>
      <c r="P39" s="40" t="s">
        <v>301</v>
      </c>
      <c r="Q39" s="40"/>
      <c r="R39" s="40"/>
      <c r="S39" s="78" t="s">
        <v>309</v>
      </c>
      <c r="T39" s="45"/>
    </row>
    <row r="40" spans="1:20" ht="30.5" customHeight="1">
      <c r="A40" s="43" t="str">
        <f>'S6 Maquette'!B40</f>
        <v>Analyse de documents audiovisuels - espagnol</v>
      </c>
      <c r="B40" s="43" t="str">
        <f>'S6 Maquette'!C40</f>
        <v>ECUE</v>
      </c>
      <c r="C40" s="42">
        <f>'S6 Maquette'!F40</f>
        <v>0</v>
      </c>
      <c r="D40" s="7">
        <v>1</v>
      </c>
      <c r="E40" s="7" t="s">
        <v>300</v>
      </c>
      <c r="F40" s="7" t="s">
        <v>300</v>
      </c>
      <c r="G40" s="40" t="s">
        <v>300</v>
      </c>
      <c r="H40" s="40" t="s">
        <v>300</v>
      </c>
      <c r="I40" s="40" t="s">
        <v>300</v>
      </c>
      <c r="J40" s="40">
        <v>6</v>
      </c>
      <c r="K40" s="40" t="s">
        <v>10</v>
      </c>
      <c r="L40" s="40"/>
      <c r="M40" s="40">
        <v>2</v>
      </c>
      <c r="N40" s="40" t="s">
        <v>31</v>
      </c>
      <c r="O40" s="40" t="s">
        <v>307</v>
      </c>
      <c r="P40" s="40" t="s">
        <v>301</v>
      </c>
      <c r="Q40" s="40"/>
      <c r="R40" s="40"/>
      <c r="S40" s="78" t="s">
        <v>309</v>
      </c>
      <c r="T40" s="45"/>
    </row>
    <row r="41" spans="1:20" ht="30.5" customHeight="1">
      <c r="A41" s="43" t="str">
        <f>'S6 Maquette'!B41</f>
        <v>Préparation à l'oral - espagnol</v>
      </c>
      <c r="B41" s="43" t="str">
        <f>'S6 Maquette'!C41</f>
        <v>ECUE</v>
      </c>
      <c r="C41" s="42">
        <f>'S6 Maquette'!F41</f>
        <v>0</v>
      </c>
      <c r="D41" s="7">
        <v>1</v>
      </c>
      <c r="E41" s="7" t="s">
        <v>300</v>
      </c>
      <c r="F41" s="7" t="s">
        <v>300</v>
      </c>
      <c r="G41" s="40" t="s">
        <v>300</v>
      </c>
      <c r="H41" s="40" t="s">
        <v>300</v>
      </c>
      <c r="I41" s="40" t="s">
        <v>300</v>
      </c>
      <c r="J41" s="40">
        <v>6</v>
      </c>
      <c r="K41" s="40" t="s">
        <v>10</v>
      </c>
      <c r="L41" s="40"/>
      <c r="M41" s="40">
        <v>2</v>
      </c>
      <c r="N41" s="40" t="s">
        <v>31</v>
      </c>
      <c r="O41" s="40" t="s">
        <v>307</v>
      </c>
      <c r="P41" s="40" t="s">
        <v>301</v>
      </c>
      <c r="Q41" s="40"/>
      <c r="R41" s="40"/>
      <c r="S41" s="78" t="s">
        <v>309</v>
      </c>
      <c r="T41" s="45"/>
    </row>
    <row r="42" spans="1:20" ht="30.5" customHeight="1">
      <c r="A42" s="43" t="str">
        <f>'S6 Maquette'!B42</f>
        <v>Oral 2 : le metier de professeur 2D - Carlone</v>
      </c>
      <c r="B42" s="43" t="str">
        <f>'S6 Maquette'!C42</f>
        <v>ECUE</v>
      </c>
      <c r="C42" s="42">
        <f>'S6 Maquette'!F42</f>
        <v>0</v>
      </c>
      <c r="D42" s="7">
        <v>1</v>
      </c>
      <c r="E42" s="7"/>
      <c r="F42" s="7"/>
      <c r="G42" s="40"/>
      <c r="H42" s="40"/>
      <c r="I42" s="76" t="s">
        <v>300</v>
      </c>
      <c r="J42" s="76">
        <v>6</v>
      </c>
      <c r="K42" s="40"/>
      <c r="L42" s="40"/>
      <c r="M42" s="40" t="s">
        <v>293</v>
      </c>
      <c r="N42" s="40"/>
      <c r="O42" s="40"/>
      <c r="P42" s="40" t="s">
        <v>301</v>
      </c>
      <c r="Q42" s="40"/>
      <c r="R42" s="40"/>
      <c r="S42" s="40"/>
      <c r="T42" s="45"/>
    </row>
    <row r="43" spans="1:20" ht="30.5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5" customHeight="1">
      <c r="A301" s="43">
        <f>'S6 Maquette'!B301</f>
        <v>0</v>
      </c>
      <c r="B301" s="43">
        <f>'S6 Maquette'!C301</f>
        <v>0</v>
      </c>
      <c r="C301" s="42">
        <f>'S6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  <row r="302" spans="1:20" ht="30.5" customHeight="1">
      <c r="A302" s="43">
        <f>'S6 Maquette'!B302</f>
        <v>0</v>
      </c>
      <c r="B302" s="43">
        <f>'S6 Maquette'!C302</f>
        <v>0</v>
      </c>
      <c r="C302" s="42">
        <f>'S6 Maquette'!F302</f>
        <v>0</v>
      </c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3:A1001">
    <cfRule type="expression" dxfId="69" priority="98">
      <formula>$C1="OPTION"</formula>
    </cfRule>
    <cfRule type="expression" dxfId="68" priority="97">
      <formula>$C1="BLOC"</formula>
    </cfRule>
    <cfRule type="expression" dxfId="67" priority="96">
      <formula>$C1="Parcours Pédagogique"</formula>
    </cfRule>
  </conditionalFormatting>
  <conditionalFormatting sqref="A16:S26 A43:S300 A27:C42 T16">
    <cfRule type="expression" dxfId="66" priority="101">
      <formula>$C16="Modification MCC"</formula>
    </cfRule>
  </conditionalFormatting>
  <conditionalFormatting sqref="A18:S26 A27:C42 A43:S302 T18">
    <cfRule type="expression" dxfId="65" priority="105">
      <formula>$C18="Modification"</formula>
    </cfRule>
  </conditionalFormatting>
  <conditionalFormatting sqref="B1:S9 B10:E10 J10:S11 B11:D11 B12:M12 P12 B13:L13 B14:N14 P14:S17 B15:M17 B303:S1001">
    <cfRule type="expression" dxfId="64" priority="104">
      <formula>$D1="Fermeture"</formula>
    </cfRule>
    <cfRule type="expression" dxfId="63" priority="103">
      <formula>$D1="Création"</formula>
    </cfRule>
  </conditionalFormatting>
  <conditionalFormatting sqref="C1:S26 C27:C42 C43:S1001">
    <cfRule type="expression" dxfId="62" priority="88">
      <formula>$B1="Option"</formula>
    </cfRule>
  </conditionalFormatting>
  <conditionalFormatting sqref="D27:R27 E28:L28 G29:L29 G30:R32 D28:D42 N28:R29">
    <cfRule type="expression" dxfId="61" priority="84">
      <formula>$C27="Modification MCC"</formula>
    </cfRule>
  </conditionalFormatting>
  <conditionalFormatting sqref="D27:R27 E28:L28 N28:R29 D28:D42 G29:L29 G30:R32">
    <cfRule type="expression" dxfId="60" priority="86">
      <formula>$C27="Création"</formula>
    </cfRule>
    <cfRule type="expression" dxfId="59" priority="85">
      <formula>$C27="Modification"</formula>
    </cfRule>
    <cfRule type="expression" dxfId="58" priority="87">
      <formula>$C27="Fermeture"</formula>
    </cfRule>
  </conditionalFormatting>
  <conditionalFormatting sqref="D27:S27 S29:S30">
    <cfRule type="expression" dxfId="57" priority="69">
      <formula>$B27="Option"</formula>
    </cfRule>
  </conditionalFormatting>
  <conditionalFormatting sqref="E29:F41">
    <cfRule type="expression" dxfId="56" priority="14">
      <formula>$C29="Modification MCC"</formula>
    </cfRule>
    <cfRule type="expression" dxfId="55" priority="13">
      <formula>$B29="Option"</formula>
    </cfRule>
    <cfRule type="expression" dxfId="54" priority="15">
      <formula>$C29="Modification"</formula>
    </cfRule>
    <cfRule type="expression" dxfId="53" priority="16">
      <formula>$C29="Création"</formula>
    </cfRule>
    <cfRule type="expression" dxfId="52" priority="17">
      <formula>$C29="Fermeture"</formula>
    </cfRule>
  </conditionalFormatting>
  <conditionalFormatting sqref="E42:J42">
    <cfRule type="expression" dxfId="51" priority="9">
      <formula>$C42="Modification MCC"</formula>
    </cfRule>
    <cfRule type="expression" dxfId="50" priority="10">
      <formula>$C42="Modification"</formula>
    </cfRule>
    <cfRule type="expression" dxfId="49" priority="11">
      <formula>$C42="Création"</formula>
    </cfRule>
    <cfRule type="expression" dxfId="48" priority="12">
      <formula>$C42="Fermeture"</formula>
    </cfRule>
  </conditionalFormatting>
  <conditionalFormatting sqref="E28:L28 D28:D42 G29:L29">
    <cfRule type="expression" dxfId="47" priority="75">
      <formula>$B28="Option"</formula>
    </cfRule>
  </conditionalFormatting>
  <conditionalFormatting sqref="E42:S42">
    <cfRule type="expression" dxfId="46" priority="7">
      <formula>$B42="Option"</formula>
    </cfRule>
  </conditionalFormatting>
  <conditionalFormatting sqref="G30:R41">
    <cfRule type="expression" dxfId="45" priority="18">
      <formula>$B30="Option"</formula>
    </cfRule>
  </conditionalFormatting>
  <conditionalFormatting sqref="G33:R41 K42:S42">
    <cfRule type="expression" dxfId="44" priority="29">
      <formula>$C33="Fermeture"</formula>
    </cfRule>
    <cfRule type="expression" dxfId="43" priority="26">
      <formula>$C33="Modification MCC"</formula>
    </cfRule>
    <cfRule type="expression" dxfId="42" priority="27">
      <formula>$C33="Modification"</formula>
    </cfRule>
    <cfRule type="expression" dxfId="41" priority="28">
      <formula>$C33="Création"</formula>
    </cfRule>
  </conditionalFormatting>
  <conditionalFormatting sqref="J1:J26 J43:J1001">
    <cfRule type="expression" dxfId="40" priority="94">
      <formula>$I1="NON"</formula>
    </cfRule>
  </conditionalFormatting>
  <conditionalFormatting sqref="J27:J32">
    <cfRule type="expression" dxfId="39" priority="80">
      <formula>$I27="NON"</formula>
    </cfRule>
  </conditionalFormatting>
  <conditionalFormatting sqref="J33:J41">
    <cfRule type="expression" dxfId="38" priority="24">
      <formula>$I33="NON"</formula>
    </cfRule>
  </conditionalFormatting>
  <conditionalFormatting sqref="J42">
    <cfRule type="expression" dxfId="37" priority="8">
      <formula>$I42="NON"</formula>
    </cfRule>
  </conditionalFormatting>
  <conditionalFormatting sqref="L1:L1001">
    <cfRule type="expression" dxfId="36" priority="19">
      <formula>$K1="CCI (CC Intégral)"</formula>
    </cfRule>
    <cfRule type="expression" dxfId="35" priority="20">
      <formula>$K1="CT (Contrôle terminal)"</formula>
    </cfRule>
  </conditionalFormatting>
  <conditionalFormatting sqref="L18:L26 L55:L302">
    <cfRule type="expression" dxfId="34" priority="100">
      <formula>$K1="CCI (CC Intégral)"</formula>
    </cfRule>
  </conditionalFormatting>
  <conditionalFormatting sqref="L27:L32">
    <cfRule type="expression" dxfId="33" priority="83">
      <formula>$K10="CCI (CC Intégral)"</formula>
    </cfRule>
    <cfRule type="expression" dxfId="32" priority="82">
      <formula>$K10="CT (Contrôle terminal)"</formula>
    </cfRule>
  </conditionalFormatting>
  <conditionalFormatting sqref="L34:L35">
    <cfRule type="expression" dxfId="31" priority="68">
      <formula>$K16="CCI (CC Intégral)"</formula>
    </cfRule>
    <cfRule type="expression" dxfId="30" priority="67">
      <formula>$K16="CT (Contrôle terminal)"</formula>
    </cfRule>
  </conditionalFormatting>
  <conditionalFormatting sqref="L36">
    <cfRule type="expression" dxfId="29" priority="55">
      <formula>$K17="CCI (CC Intégral)"</formula>
    </cfRule>
    <cfRule type="expression" dxfId="28" priority="54">
      <formula>$K17="CT (Contrôle terminal)"</formula>
    </cfRule>
  </conditionalFormatting>
  <conditionalFormatting sqref="L38:L42">
    <cfRule type="expression" dxfId="27" priority="31">
      <formula>$K19="CCI (CC Intégral)"</formula>
    </cfRule>
    <cfRule type="expression" dxfId="26" priority="30">
      <formula>$K19="CT (Contrôle terminal)"</formula>
    </cfRule>
  </conditionalFormatting>
  <conditionalFormatting sqref="L43:L51">
    <cfRule type="expression" dxfId="25" priority="110">
      <formula>$K24="CT (Contrôle terminal)"</formula>
    </cfRule>
    <cfRule type="expression" dxfId="24" priority="111">
      <formula>$K24="CCI (CC Intégral)"</formula>
    </cfRule>
  </conditionalFormatting>
  <conditionalFormatting sqref="L52:L54">
    <cfRule type="expression" dxfId="23" priority="109">
      <formula>$K34="CCI (CC Intégral)"</formula>
    </cfRule>
    <cfRule type="expression" dxfId="22" priority="108">
      <formula>$K34="CT (Contrôle terminal)"</formula>
    </cfRule>
  </conditionalFormatting>
  <conditionalFormatting sqref="M1:M26 M43:M1001">
    <cfRule type="expression" dxfId="21" priority="95">
      <formula>$K1="CT (Contrôle terminal)"</formula>
    </cfRule>
  </conditionalFormatting>
  <conditionalFormatting sqref="M18 L18:L26 L55:L302">
    <cfRule type="expression" dxfId="20" priority="99">
      <formula>$K1="CT (Contrôle terminal)"</formula>
    </cfRule>
  </conditionalFormatting>
  <conditionalFormatting sqref="M27">
    <cfRule type="expression" dxfId="19" priority="81">
      <formula>$K27="CT (Contrôle terminal)"</formula>
    </cfRule>
  </conditionalFormatting>
  <conditionalFormatting sqref="M28:M29">
    <cfRule type="expression" dxfId="18" priority="3">
      <formula>$C28="Modification MCC"</formula>
    </cfRule>
    <cfRule type="expression" dxfId="17" priority="6">
      <formula>$C28="Fermeture"</formula>
    </cfRule>
    <cfRule type="expression" dxfId="16" priority="5">
      <formula>$C28="Création"</formula>
    </cfRule>
    <cfRule type="expression" dxfId="15" priority="4">
      <formula>$C28="Modification"</formula>
    </cfRule>
    <cfRule type="expression" dxfId="14" priority="2">
      <formula>$K28="CT (Contrôle terminal)"</formula>
    </cfRule>
  </conditionalFormatting>
  <conditionalFormatting sqref="M30:M42">
    <cfRule type="expression" dxfId="13" priority="25">
      <formula>$K30="CT (Contrôle terminal)"</formula>
    </cfRule>
  </conditionalFormatting>
  <conditionalFormatting sqref="M28:R29">
    <cfRule type="expression" dxfId="12" priority="1">
      <formula>$B28="Option"</formula>
    </cfRule>
  </conditionalFormatting>
  <conditionalFormatting sqref="N1:O1001">
    <cfRule type="expression" dxfId="11" priority="23">
      <formula>$K1="CCI (CC Intégral)"</formula>
    </cfRule>
  </conditionalFormatting>
  <conditionalFormatting sqref="P14:S17 B15:M17 B1:S9 J10:S11 B12:M12 B14:N14 B303:S1001 B13:L13 B10:E10 B11:D11 P12">
    <cfRule type="expression" dxfId="10" priority="102">
      <formula>$D1="Modification"</formula>
    </cfRule>
  </conditionalFormatting>
  <conditionalFormatting sqref="Q1:R1001">
    <cfRule type="expression" dxfId="9" priority="21">
      <formula>$P1="Autres"</formula>
    </cfRule>
  </conditionalFormatting>
  <conditionalFormatting sqref="S1:S27 S29:S30">
    <cfRule type="expression" dxfId="8" priority="70">
      <formula>$P1="CT (Contrôle terminal)"</formula>
    </cfRule>
  </conditionalFormatting>
  <conditionalFormatting sqref="S27 S29:S30">
    <cfRule type="expression" dxfId="7" priority="71">
      <formula>$C27="Modification MCC"</formula>
    </cfRule>
    <cfRule type="expression" dxfId="6" priority="72">
      <formula>$C27="Modification"</formula>
    </cfRule>
    <cfRule type="expression" dxfId="5" priority="73">
      <formula>$C27="Création"</formula>
    </cfRule>
    <cfRule type="expression" dxfId="4" priority="74">
      <formula>$C27="Fermeture"</formula>
    </cfRule>
  </conditionalFormatting>
  <conditionalFormatting sqref="S42:S1001">
    <cfRule type="expression" dxfId="3" priority="22">
      <formula>$P42="CT (Contrôle terminal)"</formula>
    </cfRule>
  </conditionalFormatting>
  <conditionalFormatting sqref="T18 A18:S26 A27:C42 A43:S302">
    <cfRule type="expression" dxfId="2" priority="106">
      <formula>$C18="Création"</formula>
    </cfRule>
    <cfRule type="expression" dxfId="1" priority="107">
      <formula>$C18="Fermeture"</formula>
    </cfRule>
  </conditionalFormatting>
  <conditionalFormatting sqref="T18">
    <cfRule type="expression" dxfId="0" priority="92">
      <formula>$P18="CT (Contrôle terminal)"</formula>
    </cfRule>
  </conditionalFormatting>
  <dataValidations count="6">
    <dataValidation type="list" allowBlank="1" showInputMessage="1" showErrorMessage="1" sqref="G19 G23:G302 H19:I302 E19:F302" xr:uid="{41D0EB55-CE88-4D42-ADFD-23F3FDA70733}">
      <formula1>"OUI, NON"</formula1>
    </dataValidation>
    <dataValidation type="list" allowBlank="1" showInputMessage="1" showErrorMessage="1" sqref="P19:P302" xr:uid="{9FFFE5FF-D795-224B-85DF-7734872E827C}">
      <formula1>"CT (Contrôle terminal), Autres"</formula1>
    </dataValidation>
    <dataValidation type="list" allowBlank="1" showInputMessage="1" showErrorMessage="1" sqref="D1:D6" xr:uid="{C42B9378-44FD-924A-B232-168C724F90D7}">
      <formula1>"Obligatoire, Facultatif, Complémentaire"</formula1>
    </dataValidation>
    <dataValidation type="list" allowBlank="1" showInputMessage="1" showErrorMessage="1" sqref="C19:C302" xr:uid="{2656ADDC-E729-E541-8089-13FD1DFFF8BC}">
      <formula1>"Modification MCC"</formula1>
    </dataValidation>
    <dataValidation type="list" allowBlank="1" showInputMessage="1" showErrorMessage="1" sqref="K19:K302" xr:uid="{55540CC8-36B9-7645-8D81-11CADDB0CAAB}">
      <formula1>List_Controle2</formula1>
    </dataValidation>
    <dataValidation type="list" allowBlank="1" showInputMessage="1" showErrorMessage="1" sqref="Q19:Q302 N19:N302" xr:uid="{5295C116-06D2-B640-99D7-FAF8355870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524922-DB66-4E93-BC3D-62A15D3650BF}"/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Amanda Edmonds</cp:lastModifiedBy>
  <cp:revision/>
  <dcterms:created xsi:type="dcterms:W3CDTF">2022-09-27T13:03:25Z</dcterms:created>
  <dcterms:modified xsi:type="dcterms:W3CDTF">2025-09-26T06:30:03Z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