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15"/>
  <workbookPr filterPrivacy="1"/>
  <xr:revisionPtr revIDLastSave="0" documentId="8_{150318EF-5161-E94E-9290-8FBA0F7E6050}" xr6:coauthVersionLast="47" xr6:coauthVersionMax="47" xr10:uidLastSave="{00000000-0000-0000-0000-000000000000}"/>
  <bookViews>
    <workbookView xWindow="0" yWindow="500" windowWidth="28800" windowHeight="16380" tabRatio="847" activeTab="7" xr2:uid="{00000000-000D-0000-FFFF-FFFF00000000}"/>
  </bookViews>
  <sheets>
    <sheet name="NOTICE" sheetId="1" r:id="rId1"/>
    <sheet name="1. NOTE PRESENTATION" sheetId="17" r:id="rId2"/>
    <sheet name="2.DESCRIPTION FORMATION" sheetId="4" r:id="rId3"/>
    <sheet name="3. ETUDE MARCHE PRIX" sheetId="10" r:id="rId4"/>
    <sheet name="4. EQUIPE PEDAGOGIQUE" sheetId="6" r:id="rId5"/>
    <sheet name="5. SELECTION" sheetId="7" r:id="rId6"/>
    <sheet name="6. MAQUETTE" sheetId="13" r:id="rId7"/>
    <sheet name="7. SOUTENABILITE FIN" sheetId="18" r:id="rId8"/>
    <sheet name="8. Suivi du processus" sheetId="16" r:id="rId9"/>
    <sheet name="9. SOUTENABILITE RH" sheetId="9" r:id="rId10"/>
    <sheet name="Données" sheetId="3" state="hidden" r:id="rId11"/>
  </sheets>
  <definedNames>
    <definedName name="_ftn1" localSheetId="1">'1. NOTE PRESENTATION'!#REF!</definedName>
    <definedName name="_ftnref1" localSheetId="1">'1. NOTE PRESENTATION'!#REF!</definedName>
    <definedName name="_xlnm.Print_Area" localSheetId="1">'1. NOTE PRESENTATION'!$A$1:$B$37</definedName>
    <definedName name="_xlnm.Print_Area" localSheetId="4">'4. EQUIPE PEDAGOGIQUE'!$A$2:$J$26</definedName>
    <definedName name="_xlnm.Print_Area" localSheetId="0">NOTICE!$A$1:$T$30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9" i="18" l="1"/>
  <c r="F38" i="18"/>
  <c r="F39" i="18"/>
  <c r="F36" i="18"/>
  <c r="G38" i="18"/>
  <c r="G39" i="18"/>
  <c r="F37" i="18"/>
  <c r="K143" i="13"/>
  <c r="K142" i="13"/>
  <c r="K141" i="13"/>
  <c r="K140" i="13"/>
  <c r="K139" i="13"/>
  <c r="K138" i="13"/>
  <c r="K137" i="13"/>
  <c r="K136" i="13"/>
  <c r="K135" i="13"/>
  <c r="K134" i="13"/>
  <c r="K133" i="13"/>
  <c r="K132" i="13"/>
  <c r="K131" i="13"/>
  <c r="K130" i="13"/>
  <c r="K129" i="13"/>
  <c r="K128" i="13"/>
  <c r="K127" i="13"/>
  <c r="K126" i="13"/>
  <c r="K125" i="13"/>
  <c r="K124" i="13"/>
  <c r="K123" i="13"/>
  <c r="K122" i="13"/>
  <c r="K121" i="13"/>
  <c r="K120" i="13"/>
  <c r="K119" i="13"/>
  <c r="K118" i="13"/>
  <c r="K117" i="13"/>
  <c r="K116" i="13"/>
  <c r="K115" i="13"/>
  <c r="K114" i="13"/>
  <c r="K113" i="13"/>
  <c r="K107" i="13"/>
  <c r="K106" i="13"/>
  <c r="K105" i="13"/>
  <c r="K104" i="13"/>
  <c r="K103" i="13"/>
  <c r="K102" i="13"/>
  <c r="K101" i="13"/>
  <c r="K100" i="13"/>
  <c r="K99" i="13"/>
  <c r="K98" i="13"/>
  <c r="K97" i="13"/>
  <c r="K96" i="13"/>
  <c r="K95" i="13"/>
  <c r="K94" i="13"/>
  <c r="K93" i="13"/>
  <c r="K92" i="13"/>
  <c r="K91" i="13"/>
  <c r="K90" i="13"/>
  <c r="K89" i="13"/>
  <c r="K88" i="13"/>
  <c r="K87" i="13"/>
  <c r="K86" i="13"/>
  <c r="K85" i="13"/>
  <c r="K84" i="13"/>
  <c r="K83" i="13"/>
  <c r="K82" i="13"/>
  <c r="K81" i="13"/>
  <c r="K80" i="13"/>
  <c r="K79" i="13"/>
  <c r="K78" i="13"/>
  <c r="K77" i="13"/>
  <c r="K71" i="13"/>
  <c r="K70" i="13"/>
  <c r="K69" i="13"/>
  <c r="K68" i="13"/>
  <c r="K67" i="13"/>
  <c r="K66" i="13"/>
  <c r="K65" i="13"/>
  <c r="K64" i="13"/>
  <c r="K63" i="13"/>
  <c r="K62" i="13"/>
  <c r="K61" i="13"/>
  <c r="K60" i="13"/>
  <c r="K59" i="13"/>
  <c r="K58" i="13"/>
  <c r="K57" i="13"/>
  <c r="K56" i="13"/>
  <c r="K55" i="13"/>
  <c r="K54" i="13"/>
  <c r="K53" i="13"/>
  <c r="K52" i="13"/>
  <c r="K51" i="13"/>
  <c r="K50" i="13"/>
  <c r="K49" i="13"/>
  <c r="K48" i="13"/>
  <c r="K47" i="13"/>
  <c r="K46" i="13"/>
  <c r="K45" i="13"/>
  <c r="K44" i="13"/>
  <c r="K43" i="13"/>
  <c r="K42" i="13"/>
  <c r="K41" i="13"/>
  <c r="K35" i="13"/>
  <c r="K34" i="13"/>
  <c r="K33" i="13"/>
  <c r="K32" i="13"/>
  <c r="K31" i="13"/>
  <c r="K30" i="13"/>
  <c r="K29" i="13"/>
  <c r="K28" i="13"/>
  <c r="K27" i="13"/>
  <c r="K26" i="13"/>
  <c r="K25" i="13"/>
  <c r="K24" i="13"/>
  <c r="K23" i="13"/>
  <c r="K22" i="13"/>
  <c r="K21" i="13"/>
  <c r="K20" i="13"/>
  <c r="K19" i="13"/>
  <c r="K18" i="13"/>
  <c r="K17" i="13"/>
  <c r="K16" i="13"/>
  <c r="K15" i="13"/>
  <c r="K14" i="13"/>
  <c r="K13" i="13"/>
  <c r="K12" i="13"/>
  <c r="K11" i="13"/>
  <c r="K10" i="13"/>
  <c r="K9" i="13"/>
  <c r="K8" i="13"/>
  <c r="K7" i="13"/>
  <c r="K6" i="13"/>
  <c r="K5" i="13"/>
  <c r="G37" i="18"/>
  <c r="H21" i="18"/>
  <c r="H20" i="18"/>
  <c r="C38" i="18"/>
  <c r="E16" i="18"/>
  <c r="F144" i="13"/>
  <c r="G144" i="13"/>
  <c r="D19" i="18"/>
  <c r="H144" i="13"/>
  <c r="I144" i="13"/>
  <c r="E19" i="18"/>
  <c r="J144" i="13"/>
  <c r="K144" i="13"/>
  <c r="L143" i="13"/>
  <c r="L142" i="13"/>
  <c r="L141" i="13"/>
  <c r="L140" i="13"/>
  <c r="L139" i="13"/>
  <c r="L138" i="13"/>
  <c r="L137" i="13"/>
  <c r="L136" i="13"/>
  <c r="L135" i="13"/>
  <c r="L134" i="13"/>
  <c r="L133" i="13"/>
  <c r="L132" i="13"/>
  <c r="L131" i="13"/>
  <c r="L130" i="13"/>
  <c r="L129" i="13"/>
  <c r="L128" i="13"/>
  <c r="L127" i="13"/>
  <c r="L126" i="13"/>
  <c r="L125" i="13"/>
  <c r="L124" i="13"/>
  <c r="L123" i="13"/>
  <c r="L122" i="13"/>
  <c r="L121" i="13"/>
  <c r="L120" i="13"/>
  <c r="L119" i="13"/>
  <c r="L118" i="13"/>
  <c r="L117" i="13"/>
  <c r="L116" i="13"/>
  <c r="L115" i="13"/>
  <c r="L114" i="13"/>
  <c r="L113" i="13"/>
  <c r="L41" i="13"/>
  <c r="F108" i="13"/>
  <c r="G108" i="13"/>
  <c r="D18" i="18"/>
  <c r="H108" i="13"/>
  <c r="I108" i="13"/>
  <c r="E18" i="18"/>
  <c r="J108" i="13"/>
  <c r="K108" i="13"/>
  <c r="L107" i="13"/>
  <c r="L106" i="13"/>
  <c r="L105" i="13"/>
  <c r="L104" i="13"/>
  <c r="L103" i="13"/>
  <c r="L102" i="13"/>
  <c r="L101" i="13"/>
  <c r="L100" i="13"/>
  <c r="L99" i="13"/>
  <c r="L98" i="13"/>
  <c r="L97" i="13"/>
  <c r="L96" i="13"/>
  <c r="L95" i="13"/>
  <c r="L94" i="13"/>
  <c r="L93" i="13"/>
  <c r="L92" i="13"/>
  <c r="L91" i="13"/>
  <c r="L90" i="13"/>
  <c r="L89" i="13"/>
  <c r="L88" i="13"/>
  <c r="L87" i="13"/>
  <c r="L86" i="13"/>
  <c r="L85" i="13"/>
  <c r="L84" i="13"/>
  <c r="L83" i="13"/>
  <c r="L82" i="13"/>
  <c r="L81" i="13"/>
  <c r="L80" i="13"/>
  <c r="L79" i="13"/>
  <c r="L78" i="13"/>
  <c r="L77" i="13"/>
  <c r="F72" i="13"/>
  <c r="G72" i="13"/>
  <c r="D17" i="18"/>
  <c r="H72" i="13"/>
  <c r="I72" i="13"/>
  <c r="E17" i="18"/>
  <c r="J72" i="13"/>
  <c r="K72" i="13"/>
  <c r="L71" i="13"/>
  <c r="L70" i="13"/>
  <c r="L69" i="13"/>
  <c r="L68" i="13"/>
  <c r="L67" i="13"/>
  <c r="L66" i="13"/>
  <c r="L65" i="13"/>
  <c r="L64" i="13"/>
  <c r="L63" i="13"/>
  <c r="L62" i="13"/>
  <c r="L61" i="13"/>
  <c r="L60" i="13"/>
  <c r="L59" i="13"/>
  <c r="L58" i="13"/>
  <c r="L57" i="13"/>
  <c r="L56" i="13"/>
  <c r="L55" i="13"/>
  <c r="L54" i="13"/>
  <c r="L53" i="13"/>
  <c r="L52" i="13"/>
  <c r="L51" i="13"/>
  <c r="L50" i="13"/>
  <c r="L49" i="13"/>
  <c r="L48" i="13"/>
  <c r="L47" i="13"/>
  <c r="L46" i="13"/>
  <c r="L45" i="13"/>
  <c r="L44" i="13"/>
  <c r="L43" i="13"/>
  <c r="L42" i="13"/>
  <c r="L35" i="13"/>
  <c r="L34" i="13"/>
  <c r="L33" i="13"/>
  <c r="L32" i="13"/>
  <c r="L31" i="13"/>
  <c r="L30" i="13"/>
  <c r="L29" i="13"/>
  <c r="L28" i="13"/>
  <c r="L27" i="13"/>
  <c r="L26" i="13"/>
  <c r="L25" i="13"/>
  <c r="L24" i="13"/>
  <c r="L23" i="13"/>
  <c r="L22" i="13"/>
  <c r="L21" i="13"/>
  <c r="L20" i="13"/>
  <c r="L19" i="13"/>
  <c r="L18" i="13"/>
  <c r="L17" i="13"/>
  <c r="L16" i="13"/>
  <c r="L15" i="13"/>
  <c r="L14" i="13"/>
  <c r="L13" i="13"/>
  <c r="L12" i="13"/>
  <c r="L11" i="13"/>
  <c r="L10" i="13"/>
  <c r="L9" i="13"/>
  <c r="L8" i="13"/>
  <c r="L7" i="13"/>
  <c r="L6" i="13"/>
  <c r="L5" i="13"/>
  <c r="G36" i="13"/>
  <c r="I36" i="13"/>
  <c r="F40" i="18"/>
  <c r="C37" i="18" s="1"/>
  <c r="H37" i="18"/>
  <c r="G36" i="18"/>
  <c r="H36" i="18"/>
  <c r="L108" i="13"/>
  <c r="G18" i="18"/>
  <c r="H18" i="18"/>
  <c r="L144" i="13"/>
  <c r="G19" i="18"/>
  <c r="H19" i="18"/>
  <c r="H146" i="13"/>
  <c r="G146" i="13"/>
  <c r="I146" i="13"/>
  <c r="D16" i="18"/>
  <c r="D15" i="18"/>
  <c r="J146" i="13"/>
  <c r="F146" i="13"/>
  <c r="L72" i="13"/>
  <c r="G17" i="18"/>
  <c r="H17" i="18"/>
  <c r="K36" i="13"/>
  <c r="K146" i="13"/>
  <c r="E15" i="18"/>
  <c r="L36" i="13"/>
  <c r="G16" i="18"/>
  <c r="G15" i="18"/>
  <c r="L146" i="13"/>
  <c r="H16" i="18"/>
  <c r="H15" i="18"/>
  <c r="H38" i="18"/>
  <c r="C70" i="4"/>
  <c r="C49" i="18"/>
  <c r="E72" i="13"/>
  <c r="C17" i="18"/>
  <c r="F17" i="18"/>
  <c r="E108" i="13"/>
  <c r="C18" i="18"/>
  <c r="F18" i="18"/>
  <c r="E144" i="13"/>
  <c r="C19" i="18"/>
  <c r="F19" i="18"/>
  <c r="E36" i="13"/>
  <c r="C16" i="18"/>
  <c r="E146" i="13"/>
  <c r="F16" i="18"/>
  <c r="F15" i="18"/>
  <c r="C15" i="18"/>
  <c r="H24" i="18"/>
  <c r="C31" i="18"/>
  <c r="C32" i="18"/>
  <c r="G4" i="18"/>
  <c r="F43" i="18" l="1"/>
  <c r="C36" i="18" s="1"/>
  <c r="C39" i="18" s="1"/>
  <c r="C40" i="18" s="1"/>
  <c r="H39" i="18"/>
  <c r="H40" i="18"/>
  <c r="H41" i="18" s="1"/>
  <c r="C41" i="18"/>
  <c r="C42" i="18" l="1"/>
  <c r="C44" i="18" s="1"/>
  <c r="C43" i="18"/>
  <c r="C46" i="1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B25" authorId="0" shapeId="0" xr:uid="{00000000-0006-0000-0700-000001000000}">
      <text>
        <r>
          <rPr>
            <b/>
            <sz val="9"/>
            <color indexed="81"/>
            <rFont val="Tahoma"/>
            <family val="2"/>
          </rPr>
          <t>Auteur:</t>
        </r>
        <r>
          <rPr>
            <sz val="9"/>
            <color indexed="81"/>
            <rFont val="Tahoma"/>
            <family val="2"/>
          </rPr>
          <t xml:space="preserve">
Achat de TBI, video projecteur, logiciels spécifiques etc...</t>
        </r>
      </text>
    </comment>
    <comment ref="B26" authorId="0" shapeId="0" xr:uid="{00000000-0006-0000-0700-000002000000}">
      <text>
        <r>
          <rPr>
            <b/>
            <sz val="9"/>
            <color indexed="81"/>
            <rFont val="Tahoma"/>
            <family val="2"/>
          </rPr>
          <t>Auteur:</t>
        </r>
        <r>
          <rPr>
            <sz val="9"/>
            <color indexed="81"/>
            <rFont val="Tahoma"/>
            <family val="2"/>
          </rPr>
          <t xml:space="preserve">
Concerne :Mission d'enseignants, formations d’enseignants, venue d’un vacataire de renom, etc.</t>
        </r>
      </text>
    </comment>
    <comment ref="B27" authorId="0" shapeId="0" xr:uid="{00000000-0006-0000-0700-000003000000}">
      <text>
        <r>
          <rPr>
            <b/>
            <sz val="9"/>
            <color indexed="81"/>
            <rFont val="Tahoma"/>
            <family val="2"/>
          </rPr>
          <t>Auteur:</t>
        </r>
        <r>
          <rPr>
            <sz val="9"/>
            <color indexed="81"/>
            <rFont val="Tahoma"/>
            <family val="2"/>
          </rPr>
          <t xml:space="preserve">
organisation de journées ou évènements pour les industriels, soutenances, remise de diplôme, etc.</t>
        </r>
      </text>
    </comment>
    <comment ref="B28" authorId="0" shapeId="0" xr:uid="{00000000-0006-0000-0700-000004000000}">
      <text>
        <r>
          <rPr>
            <b/>
            <sz val="9"/>
            <color rgb="FF000000"/>
            <rFont val="Tahoma"/>
            <family val="2"/>
          </rPr>
          <t>Auteur:</t>
        </r>
        <r>
          <rPr>
            <sz val="9"/>
            <color rgb="FF000000"/>
            <rFont val="Tahoma"/>
            <family val="2"/>
          </rPr>
          <t xml:space="preserve">
</t>
        </r>
        <r>
          <rPr>
            <sz val="9"/>
            <color rgb="FF000000"/>
            <rFont val="Tahoma"/>
            <family val="2"/>
          </rPr>
          <t>pédagogie innovante, etc.</t>
        </r>
      </text>
    </comment>
  </commentList>
</comments>
</file>

<file path=xl/sharedStrings.xml><?xml version="1.0" encoding="utf-8"?>
<sst xmlns="http://schemas.openxmlformats.org/spreadsheetml/2006/main" count="521" uniqueCount="411">
  <si>
    <t>Note de présentation du projet en vue de la création, de la modification 
ou du renouvellement d’une formation d’établissement diplômante</t>
  </si>
  <si>
    <t>Intitulé de la formation : DU Showrunner</t>
  </si>
  <si>
    <r>
      <t>Objet du projet de formation :</t>
    </r>
    <r>
      <rPr>
        <sz val="11"/>
        <color theme="1"/>
        <rFont val="Calibri"/>
        <family val="2"/>
        <scheme val="minor"/>
      </rPr>
      <t xml:space="preserve">                     </t>
    </r>
  </si>
  <si>
    <t>Renouvellement</t>
  </si>
  <si>
    <t>Composante : CREATES</t>
  </si>
  <si>
    <t>EUR CREATES</t>
  </si>
  <si>
    <t>Secteur disciplinaire : Arts</t>
  </si>
  <si>
    <t>21 - ARTS</t>
  </si>
  <si>
    <t>Fonction : MCF
Grade : Hors Classe</t>
  </si>
  <si>
    <r>
      <t>Téléphone :  06 74 07 30 87
Mail :</t>
    </r>
    <r>
      <rPr>
        <sz val="11"/>
        <color theme="1"/>
        <rFont val="Calibri"/>
        <family val="2"/>
        <scheme val="minor"/>
      </rPr>
      <t xml:space="preserve"> </t>
    </r>
    <r>
      <rPr>
        <b/>
        <sz val="11"/>
        <color theme="1"/>
        <rFont val="Calibri"/>
        <family val="2"/>
        <scheme val="minor"/>
      </rPr>
      <t>serge.milan@univ-cotedazur.fr</t>
    </r>
  </si>
  <si>
    <r>
      <t>Etude du marché / Opportunité économique et/ou pédagogique de l’action de formation (Contexte et enjeux de la formation, besoin et identification de la demande du marché, ancrage territorial, offres concurrentes…)²</t>
    </r>
    <r>
      <rPr>
        <sz val="11"/>
        <color theme="1"/>
        <rFont val="Calibri"/>
        <family val="2"/>
        <scheme val="minor"/>
      </rPr>
      <t xml:space="preserve"> </t>
    </r>
    <r>
      <rPr>
        <i/>
        <sz val="9"/>
        <color theme="1"/>
        <rFont val="Calibri"/>
        <family val="2"/>
        <scheme val="minor"/>
      </rPr>
      <t>en 3 lignes maximum</t>
    </r>
    <r>
      <rPr>
        <sz val="9"/>
        <color theme="1"/>
        <rFont val="Calibri"/>
        <family val="2"/>
        <scheme val="minor"/>
      </rPr>
      <t xml:space="preserve"> </t>
    </r>
    <r>
      <rPr>
        <sz val="11"/>
        <color theme="1"/>
        <rFont val="Calibri"/>
        <family val="2"/>
        <scheme val="minor"/>
      </rPr>
      <t>:</t>
    </r>
    <r>
      <rPr>
        <b/>
        <sz val="11"/>
        <color theme="1"/>
        <rFont val="Calibri"/>
        <family val="2"/>
        <scheme val="minor"/>
      </rPr>
      <t xml:space="preserve"> Action du CMQ ICC en partenariat avec l'INA (cf. Annexe)</t>
    </r>
  </si>
  <si>
    <t>Public visé : FI et FC</t>
  </si>
  <si>
    <t>Cycle du diplôme</t>
  </si>
  <si>
    <t>Niveau d'entrée minimal (bac, bac+1, bac+2 …) :</t>
  </si>
  <si>
    <t>Bac+4</t>
  </si>
  <si>
    <t>Niveau estimé de sortie  bac, bac+1, bac+2 ...) :</t>
  </si>
  <si>
    <r>
      <t>Prérequis :</t>
    </r>
    <r>
      <rPr>
        <sz val="11"/>
        <color theme="1"/>
        <rFont val="Calibri"/>
        <family val="2"/>
        <scheme val="minor"/>
      </rPr>
      <t xml:space="preserve"> </t>
    </r>
    <r>
      <rPr>
        <b/>
        <sz val="11"/>
        <color theme="1"/>
        <rFont val="Calibri"/>
        <family val="2"/>
        <scheme val="minor"/>
      </rPr>
      <t>Etudes en InfoCom, Arts, Cinéma, Littérature</t>
    </r>
  </si>
  <si>
    <t>Objectif pédagogique exprimé en compétences/métiers : E1102 - Ecriture d'ouvrages, de livres ; L1304 - Réalisation cinématographique et audiovisuelle</t>
  </si>
  <si>
    <t>Modalités pédagogiques (Synchrone/asychrone)</t>
  </si>
  <si>
    <t>Synchrone</t>
  </si>
  <si>
    <t>Modalités pédagogiques (Présentiel/Distanciel/Hybride)</t>
  </si>
  <si>
    <t>Hybride</t>
  </si>
  <si>
    <t>Aspect formation continue² :</t>
  </si>
  <si>
    <t xml:space="preserve">*- Souhait d’ouvrir la formation à la formation continue :  </t>
  </si>
  <si>
    <t>Oui</t>
  </si>
  <si>
    <t xml:space="preserve">*- Souhait d’enregistrer la formation au RNCP ou RSCH :  </t>
  </si>
  <si>
    <t>Logistique (lieu de la formation, capacité salle, spécificités salles) : Campus de Cannes</t>
  </si>
  <si>
    <t>Langue(s) d’enseignement : Français, Anglais</t>
  </si>
  <si>
    <t>Nombre visé de participants par session :  20</t>
  </si>
  <si>
    <r>
      <t>Nombre de sessions par an et périodes de l’année :</t>
    </r>
    <r>
      <rPr>
        <sz val="11"/>
        <color theme="1"/>
        <rFont val="Calibri"/>
        <family val="2"/>
        <scheme val="minor"/>
      </rPr>
      <t xml:space="preserve"> </t>
    </r>
    <r>
      <rPr>
        <b/>
        <sz val="11"/>
        <color theme="1"/>
        <rFont val="Calibri"/>
        <family val="2"/>
        <scheme val="minor"/>
      </rPr>
      <t>1</t>
    </r>
  </si>
  <si>
    <t>Durée de la formation</t>
  </si>
  <si>
    <t>&lt; 6 mois</t>
  </si>
  <si>
    <t>Rythme de la formation (journée, soir, samedi, alternance, séquences de cours groupés, cours du soir, séance de regroupement…) : une semaine intensive</t>
  </si>
  <si>
    <t>Stage</t>
  </si>
  <si>
    <t>Non</t>
  </si>
  <si>
    <t>Durée du stage : une semaine</t>
  </si>
  <si>
    <t>Partenariat public ou privé financier : Ville de Cannes ; INA</t>
  </si>
  <si>
    <t>Partenariat public ou privé académique :</t>
  </si>
  <si>
    <t xml:space="preserve">Informations complémentaires : Cf. Convention tripartite ; https://univ-cotedazur.fr/showrunner-school-2021 </t>
  </si>
  <si>
    <t>1. Avis COPIL composante (avec soutenabilité du site) :</t>
  </si>
  <si>
    <t>Arguments (alignement stratégique, intérêt financier, intérêt d’image, intérêt pour l’insertion professionnelle des étudiants, ...) : 
Date COPIL composante :</t>
  </si>
  <si>
    <r>
      <t>2.</t>
    </r>
    <r>
      <rPr>
        <b/>
        <sz val="7"/>
        <color theme="1"/>
        <rFont val="Times New Roman"/>
        <family val="1"/>
      </rPr>
      <t> </t>
    </r>
    <r>
      <rPr>
        <b/>
        <sz val="11"/>
        <color theme="1"/>
        <rFont val="Calibri"/>
        <family val="2"/>
        <scheme val="minor"/>
      </rPr>
      <t>Date de remise de l’opportunité au Vice-président formation :</t>
    </r>
  </si>
  <si>
    <r>
      <t>3.</t>
    </r>
    <r>
      <rPr>
        <b/>
        <sz val="7"/>
        <color theme="1"/>
        <rFont val="Times New Roman"/>
        <family val="1"/>
      </rPr>
      <t> </t>
    </r>
    <r>
      <rPr>
        <b/>
        <sz val="11"/>
        <color theme="1"/>
        <rFont val="Calibri"/>
        <family val="2"/>
        <scheme val="minor"/>
      </rPr>
      <t xml:space="preserve">Accord du Vice-président formation pour instruction du dossier : </t>
    </r>
  </si>
  <si>
    <t>Date d’accord du Vice-président formation :</t>
  </si>
  <si>
    <t>² Soutien proposé par le Service Formation Continue : contact soutien étude de marché : Cyrine AYEB</t>
  </si>
  <si>
    <t>*Ne pas écrire dans les lignes colorées en gris - sélectionner une valeur dans le menu déroulant au bout de la ligne*</t>
  </si>
  <si>
    <t>2. DESCRIPTION DE LA FORMATION</t>
  </si>
  <si>
    <t>2.1. Objectifs de la formation/compétences attendues</t>
  </si>
  <si>
    <t>Indiquez :
 - les objectifs spécifiques de la formation
- les connaissances et compétences attendues des étudiants à l’issue de la formation (sous forme d’une fiche RNCP pour les formations souhaitant bénéficier des fonds de la formation professionnelle et continue).</t>
  </si>
  <si>
    <t>"Ce DU dédié à la Direction artistique des productions sérielles et des séries audiovisuelles propose une semaine de cours en présentiel donnés par des professionnels et des EC, précédés d'un cours en distanciel et d'encadrement assurés par des EC UCA (soit en tout 48h eqTD par des professionnels, et 16h eqTD par des EC ).
Ces cours sont consacrés à la définition et aux fonctions du showrunner, et sont surtout assurés par des professionnels français et étrangers des séries de fiction. 
Il s'agit ainsi d'appréhender la profession de showrunner et les dispositifs de production des séries en France et dans le monde, en plus d'acquérir des bases théoriques narratologiques, scénographiques et managériales : direction et management d’atelier d’écriture ; techniques de la production exécutive et de la production déléguée ; techniques de budgétisation d’un programme et contraintes de production ; enjeux de diffusion et de programmation ; management des équipes de tournage, accompagnement et direction artistique ; spécificités de la fonction de showrunner à la française."																												
Compétences attendues en fin de formation (REM : dossier France Compétences en cours d'élaboration en collaboration avec le Service Formation Continue d'UCA) :
•	Rassembler des éléments bibliographiques, filmographiques et iconographiques pour fixer l’univers visuel et sonore de la fiction.
•	Inscrire le scénario dans un genre fictionnel ou dans une esthétique originale, dans un contexte spatial, social et historique cohérent.
•	Synthétiser un projet de scénario sous forme de synopsis plus ou moins courts.
•	Prendre en compte, dans l’écriture, les contraintes économiques et artistiques. 
•	Intégrer au scénario les modifications indispensables pour en établir une version de tournage.
•	Estimer la faisabilité financière du projet de fiction et son public potentiel ainsi que la disponibilité des droits en cas d’adaptation.
•	Contrôler les choix esthétiques et artistiques initiaux (qualité du regard et du jugement créatif) pour garantir une cohérence d'ensemble du projet de communication visuelle.
•	Construire un récit récurrent ou déclinable en épisodes sur le long terme.
•	Raconter l’histoire et les intentions du scénario dans un pitch oral de quelques minutes.
•	Mettre en valeur les lignes de force et les spécificités du projet de fiction dans un pitch.
•	Argumenter ses choix au regard de la cohérence dramatique et économique du projet de fiction. 
•	Recueillir et analyser les retours des collaborateurs artistiques et financiers en vue d'améliorer le scénario.</t>
  </si>
  <si>
    <t>2.2. Organisation pédagogique</t>
  </si>
  <si>
    <t>• Commentaires explicitant la cohérence des contenus, l’articulation des unités d’enseignements et le choix de l’équipe pédagogique au regard des objectifs.
• La maquette des enseignements ainsi que la liste des intervenants seront fournis dans le feuillet 5 "Maquette" et le feuillet 3</t>
  </si>
  <si>
    <t>2.3. Positionnement dans la stratégie de la composante et de l'établissement</t>
  </si>
  <si>
    <t>• Le positionnement et la valeur ajoutée de la formation au sein de la composante et de l'établissement</t>
  </si>
  <si>
    <t>Il n'existe en France pratiquement pas de formation à visée fortement professionnalisante permettant à des professionnels ou à des étudiants avancés qui permettent de saisir l'ensemble des phases et corps de métiers à l'œuvre dans le process de création d'une série audiovisuelle.
	Crée par l'INA en 2012, la Summer School "Showrunner" a débuté à Cannes en 2019 avec le soutien fort d'UCA (financement permettant la gratuité pour les stagiaires, cf. convention en pj) et de la Mairie de Cannes (logistique et locaux de la Médiathèque Romain Gary).
	Dans le cadre de l'offre de formation autour des Ecritures créatives proposée à partir de septembre 2020 sur le nouveau campus cannois, nous avons proposé à l'INA de repenser et d'organiser conjointement un stage déjà proposé dans des versions moins élaborées par l'INA depuis sept ans déjà et de le transformer en Summer School (Ecole d'été Internationale financée par UCA Jedi, cf. pj), puis en DU.
	Pendant la semaine de cours, les différents professionnels sont rassemblés et accueillis par Jean-Claude Mocik, responsable INA et référent présent tout au long de la formation, réunissant différents profils d’experts français et étrangers afin de couvrir le processus complet de création d'une série audiovisuelle : showrunners, scénaristes, producteurs, réalisateurs, post-producteurs.
	Pour l'édition 2021 étaient présent(e)s : Marie-Pierre Thomas - scénariste, Marc Ellis et Stéphanie Morgenstern - showrunners, Fred Garson - auteur/réalisateur, Jean Delduc - pré- et post- producteur. 
	La seconde édition de ce DU – Summer School Showrunner a permis de mettre en place un atelier plus réflexif : quelle relation entretient le scénariste avec la production ? Comment repenser le travail d’écriture collective ? Nous espérons pouvoir accueillir un panel plus large de professionnels et d’étudiants spécialisés afin de définir des enjeux en termes de gestion de projet, de production et de narratologie. En positionnement sur le campus de Cannes, ce DU – Summer school constituera un bénéfice pour toutes les structures internes à l’EUR CREATES, y compris les écoles d’art associées (et en particulier pour l’ERACM qui est composante UCA et qui est à proximité du site cannois, mais aussi pour la Villa Arson). Après une subvention IDEX en 2019 et les difficulté des 2 dernières éditions liées au COVID, nous avons demandé à bénéficier d'un nouveau modèle économique, lié aux financement CMQ ICC FICCTION PIA4 France 2030 (dossier déposé le 15/12/2022).</t>
  </si>
  <si>
    <t xml:space="preserve">2.4. Public visé et effectifs attendus </t>
  </si>
  <si>
    <t>Indiquez le public visé, les effectifs attendus pour chacun de ces publics et si nécessaire la mise en place de tarifs préférentiels</t>
  </si>
  <si>
    <t>Professionnels francophones non spécialistes des séries (scénaristes ou réalisateurs déjà expérimentés, hors écriture sérielle, expérience d'écriture dramatique ou de réalisation théâtrale ou audiovisuelle demandée ; REM : dans deux ans, après l'inscription du Diplôme au RNCP, nous visons une augmentation de ce type de public) ;  étudiants UCA et autres, français et francophones, aux parcours et profils variés  dans les champs de l'écriture de scénario et des gestions et d'équipes de projets créatifs (niveau Master requis). 15 étudiants sont attendus au maximum.</t>
  </si>
  <si>
    <t>2.5. Subventions ou conventions prévues (le cas échéant)</t>
  </si>
  <si>
    <t xml:space="preserve">• Préciser si des subventions ou conventions sont prévues pour ce diplôme
</t>
  </si>
  <si>
    <t>Financeur</t>
  </si>
  <si>
    <t>Montant (en €)</t>
  </si>
  <si>
    <t>Elements de preuves (joints au dossier) + état d'avancement</t>
  </si>
  <si>
    <t>Subvention / convention 1</t>
  </si>
  <si>
    <t>Caisse de dépôts</t>
  </si>
  <si>
    <t>FICCTION</t>
  </si>
  <si>
    <t>Subvention / convention 2</t>
  </si>
  <si>
    <t>Subvention / convention 3</t>
  </si>
  <si>
    <t>Subvention / convention 4</t>
  </si>
  <si>
    <t>Subvention / convention 5</t>
  </si>
  <si>
    <t>Total</t>
  </si>
  <si>
    <t>3. ETUDE DE MARCHE ET DU PRIX</t>
  </si>
  <si>
    <r>
      <t xml:space="preserve">A renseigner par le porteur de projet </t>
    </r>
    <r>
      <rPr>
        <i/>
        <sz val="11"/>
        <color rgb="FFFF0000"/>
        <rFont val="Calibri"/>
        <family val="2"/>
        <scheme val="minor"/>
      </rPr>
      <t>(onglet vérifié par la Direction de la Formation continue)</t>
    </r>
  </si>
  <si>
    <t>3.1. Qualification du besoin du marché visé :</t>
  </si>
  <si>
    <t xml:space="preserve">Indiquez :
</t>
  </si>
  <si>
    <t>3.2. Analyse concurrentielle portant sur l'étude des caractéristiques d'actions de formation analogues réalisées par des offreurs concurrents privés et publics</t>
  </si>
  <si>
    <t>(La zone géographique visée : France ou international) sur la base d'étude des offres sur internet et sur le site du CPF, et leur comparaison)</t>
  </si>
  <si>
    <t>3.3. Analyse concurrentielle des prix de vente et proposition de positionnement</t>
  </si>
  <si>
    <t>Formation</t>
  </si>
  <si>
    <t>Etablissement</t>
  </si>
  <si>
    <t>Privé/public</t>
  </si>
  <si>
    <t>Nb d'heures de la formation</t>
  </si>
  <si>
    <t>Prix de la formation</t>
  </si>
  <si>
    <t>Coût horaire</t>
  </si>
  <si>
    <t>Présentiel /à distance</t>
  </si>
  <si>
    <t>Répartition TP/ CM</t>
  </si>
  <si>
    <t>Financement CPF</t>
  </si>
  <si>
    <t>Financement DPC (médical)</t>
  </si>
  <si>
    <t>Financement FIFPL (médical)</t>
  </si>
  <si>
    <t>Autre infos</t>
  </si>
  <si>
    <t>Commentaires de la Direction Formation continue :</t>
  </si>
  <si>
    <t>4. EQUIPE PEDAGOGIQUE</t>
  </si>
  <si>
    <t>ENSEIGNANTS (y compris d’autres établissements d’enseignement supérieur)</t>
  </si>
  <si>
    <t>INTERVENANTS PROFESSIONNELS (vacations)</t>
  </si>
  <si>
    <t>Nom Prénom</t>
  </si>
  <si>
    <t>Statut</t>
  </si>
  <si>
    <t>Établissement de rattachement</t>
  </si>
  <si>
    <t>Coordonnées (y compris courriel)</t>
  </si>
  <si>
    <t>Volume horaire assuré</t>
  </si>
  <si>
    <t>Profession</t>
  </si>
  <si>
    <t>Organisme de rattachement</t>
  </si>
  <si>
    <t>Apports au regard des objectifs de la formation</t>
  </si>
  <si>
    <t>Jean-François Trubert (Pr)</t>
  </si>
  <si>
    <t>UCA</t>
  </si>
  <si>
    <t>Jean-françois.trubert@univ-cotedazur.fr</t>
  </si>
  <si>
    <t>3h TD encadrement</t>
  </si>
  <si>
    <t>Marie-Pierre Thomas</t>
  </si>
  <si>
    <t>mariepierre.thomas@gmail.com</t>
  </si>
  <si>
    <t>8hCM</t>
  </si>
  <si>
    <t>scénariste - coordinatrice de la formation</t>
  </si>
  <si>
    <t>Serge Milan (Mcf)</t>
  </si>
  <si>
    <t>Serge.milan@univ-cotedazur.fr</t>
  </si>
  <si>
    <t>4h TD encadrement</t>
  </si>
  <si>
    <t>Jean Delduc</t>
  </si>
  <si>
    <t>&lt;jcmocik@ina.fr&gt;</t>
  </si>
  <si>
    <t>4hCM</t>
  </si>
  <si>
    <t>Post-producteur</t>
  </si>
  <si>
    <t>Ilias Yocaris</t>
  </si>
  <si>
    <t>Ilias.Yocaris@univ-cotedazur.fr</t>
  </si>
  <si>
    <t>2hCM</t>
  </si>
  <si>
    <t>Fred Garson</t>
  </si>
  <si>
    <t xml:space="preserve">Réalisateur  </t>
  </si>
  <si>
    <t xml:space="preserve">Marc Marti </t>
  </si>
  <si>
    <t>marc.marti@univ-cotedazur.fr</t>
  </si>
  <si>
    <t>2h CM</t>
  </si>
  <si>
    <t>Stéphanie Morgenstern</t>
  </si>
  <si>
    <t xml:space="preserve">Scénariste  </t>
  </si>
  <si>
    <t>Celine Masoni-Lacroix</t>
  </si>
  <si>
    <t>celine.masoni-lacroix@univ-cotedazur.fr</t>
  </si>
  <si>
    <t xml:space="preserve">Marc Ellis </t>
  </si>
  <si>
    <t>7h TD encadrement + 6h CM cours</t>
  </si>
  <si>
    <t>32h CM</t>
  </si>
  <si>
    <t>16h eqTD</t>
  </si>
  <si>
    <t>48h eqTD</t>
  </si>
  <si>
    <t>5. SELECTION</t>
  </si>
  <si>
    <t>Date d'ouverture de la campagne :</t>
  </si>
  <si>
    <t>mi-avril</t>
  </si>
  <si>
    <t>Date de fermeture de la campagne :</t>
  </si>
  <si>
    <t>mi-septembre</t>
  </si>
  <si>
    <t>Date prévsionnelle de la commission de sélection :</t>
  </si>
  <si>
    <t>Capacité d'accueil :</t>
  </si>
  <si>
    <t>PIECES CONSTITUTIVES DU DOSSIER</t>
  </si>
  <si>
    <t>CRITERES D'APPRECIATION</t>
  </si>
  <si>
    <t>Relevé de notes du baccalauréat :</t>
  </si>
  <si>
    <t>Matières examinées :</t>
  </si>
  <si>
    <t>Relevé de notes des études supérieures :</t>
  </si>
  <si>
    <t>Lettre de motivation et descriptif du projet professionnel :</t>
  </si>
  <si>
    <t>Cohérence entre le diplôme envisagé et le descriptif du projet professionnel. Qualité rédactionnelle (orthographe, défaut de structure ou de syntaxe). Cohérence de la réflexion (développement de l’argumentaire).</t>
  </si>
  <si>
    <t>Curriculum Vitae détaillé :</t>
  </si>
  <si>
    <t>Elément de synthèse permettant de découvrir les compétences utiles acquises dans le cadre d’expériences précédentes et de cerner des éléments de personnalité du candidat.</t>
  </si>
  <si>
    <t>Lettres de recommandation :</t>
  </si>
  <si>
    <t>Facultatif</t>
  </si>
  <si>
    <t>Ne rentre pas dans les critères de sélection mais permet d’apporter un soutien à la candidature.</t>
  </si>
  <si>
    <t>Niveau de langue en français pour les candidats titulaires d'un diplôme étranger :</t>
  </si>
  <si>
    <t xml:space="preserve">Niveau CECRL attendu : </t>
  </si>
  <si>
    <t>B2</t>
  </si>
  <si>
    <t>Niveau de langue en anglais :</t>
  </si>
  <si>
    <t>Niveau CECRL attendu :</t>
  </si>
  <si>
    <t>Productions personnelles (dossier, bibliographie, mémoire, etc.)</t>
  </si>
  <si>
    <t>Elément permettant d’évaluer la pertinence des travaux effectués au regard du diplôme souhaité.</t>
  </si>
  <si>
    <t>Justificatifs d'expérience professionnelle :</t>
  </si>
  <si>
    <t>Elément permettant d’apprécier l’adaptation du profil aux exigences du diplôme souhaité.</t>
  </si>
  <si>
    <t>Document attestant d'une compétence complémentaire :</t>
  </si>
  <si>
    <t>Préciser les critères :</t>
  </si>
  <si>
    <t>Toute écriture et travail créatif littéraire ouu audiovisuel</t>
  </si>
  <si>
    <t>Autre document (précisez):</t>
  </si>
  <si>
    <t>Entretien Oral :</t>
  </si>
  <si>
    <t>L’entretien oral fait suite à une phase de présélection sur dossier. Il permet d’apprécier les qualités du candidat sur leur savoir être, l'expression, la clarté et la cohérence d'un raisonnement, le degré de motivation du candidat et la pertinence des réponses supposant une préparation à cet entretien.</t>
  </si>
  <si>
    <t>6.MAQUETTE</t>
  </si>
  <si>
    <t>Semestre 1/ou annualisé</t>
  </si>
  <si>
    <t>UE DISCIPLINAIRES</t>
  </si>
  <si>
    <t xml:space="preserve">Nombre à choisir par l'étudiant : </t>
  </si>
  <si>
    <t>Intitulé UE (précisez si obligatoire) / PARCOURS</t>
  </si>
  <si>
    <t>ECTS</t>
  </si>
  <si>
    <t>Intitulé des matières (Eléments constitutifs d’UE – ECUE)</t>
  </si>
  <si>
    <t>Coeff. des ECUE</t>
  </si>
  <si>
    <t>Heures CM</t>
  </si>
  <si>
    <t>Mutalisée ?
Oui / Non</t>
  </si>
  <si>
    <t>Heures TD</t>
  </si>
  <si>
    <t>Heures TP (+ projets tutorés et suivi de stages)</t>
  </si>
  <si>
    <t>Total Heures UE en HETD</t>
  </si>
  <si>
    <t>Heures à valoriser</t>
  </si>
  <si>
    <t>UE1 Showrunner</t>
  </si>
  <si>
    <t>NON</t>
  </si>
  <si>
    <t>total</t>
  </si>
  <si>
    <t>Semestre 2 (le cas échéant)</t>
  </si>
  <si>
    <t>Semestre 3 (le cas échéant)</t>
  </si>
  <si>
    <t>Semestre 4 (le cas échéant)</t>
  </si>
  <si>
    <t>Total DU</t>
  </si>
  <si>
    <t>7. SOUTENABILITE FINANCIERE DE LA FORMATION</t>
  </si>
  <si>
    <t>! Seules les cases jaunes sont à remplir !</t>
  </si>
  <si>
    <t>Détermination des droits d'inscription</t>
  </si>
  <si>
    <t>Droits systématiques :</t>
  </si>
  <si>
    <t>Indiqué pour information. Ne rentrent pas dans le calcul d'autofinancement de la formation car recette fléchée pour la bibliothèque et l'université lors de l'inscription</t>
  </si>
  <si>
    <t>C'est le tarif moyen par étudiant pour garantir l'équilibre du DU : si le groupe était complet (15 étudiants), il faudrait en théorie que chacun des étudiants paient ce montant pour couvrir les dépenses.</t>
  </si>
  <si>
    <t>Droit d'inscription plein tarif n°1 :</t>
  </si>
  <si>
    <t>Droits d'inscription moyen équilibre pour 15 étudiants :</t>
  </si>
  <si>
    <t>Droit d'inscription n°2 (DI 2):</t>
  </si>
  <si>
    <t>Précisez pour quels types d'apprenants cela s'applique :</t>
  </si>
  <si>
    <t>Droit d'inscription n°3 (DI 3):</t>
  </si>
  <si>
    <t>Formation Continue</t>
  </si>
  <si>
    <t>Droit d'inscription n°4 (DI 4):</t>
  </si>
  <si>
    <t>Nombre d'apprenants</t>
  </si>
  <si>
    <r>
      <t>Cela implique de fixer un tarif d'inscription plein tarif supérieur à ce montant, afin de :
-garantir la rentabilité du DU avec un nombre d'étudiants inscrits &lt; 15 (</t>
    </r>
    <r>
      <rPr>
        <i/>
        <sz val="11"/>
        <color rgb="FF006100"/>
        <rFont val="Calibri"/>
        <family val="2"/>
        <scheme val="minor"/>
      </rPr>
      <t>voir cellule C35</t>
    </r>
    <r>
      <rPr>
        <sz val="11"/>
        <color rgb="FF006100"/>
        <rFont val="Calibri"/>
        <family val="2"/>
        <scheme val="minor"/>
      </rPr>
      <t>);
- permettre les inscriptions d'étudiants exonérés ou en tarifs réduits</t>
    </r>
  </si>
  <si>
    <t>Nb d'apprenants plein tarif:</t>
  </si>
  <si>
    <t>Le nombre d'étudiants inscrits par tarif est reporté dans le tableau des simulations de recettes en bas de page.</t>
  </si>
  <si>
    <t>Nb d'apprenants DI 2:</t>
  </si>
  <si>
    <t>Nb d'apprenants DI 3:</t>
  </si>
  <si>
    <t>Nb d'apprenants DI 4:</t>
  </si>
  <si>
    <t>Equilibre financier</t>
  </si>
  <si>
    <t>CM 
(en HETD)</t>
  </si>
  <si>
    <t>TD</t>
  </si>
  <si>
    <t>TP
 (en HETD)</t>
  </si>
  <si>
    <t>TOTAL DU
 (en HETD)</t>
  </si>
  <si>
    <t>dont heures non mutualisées</t>
  </si>
  <si>
    <t>Coût affecté TD pour 1 groupe</t>
  </si>
  <si>
    <t>Coût de l'enseignement</t>
  </si>
  <si>
    <t>TOTAL Heures de formation (en HETD)</t>
  </si>
  <si>
    <t>C'est le coût dédié à l'enseignement du DU.
Valorisation des heures non mutualisées au coût moyen d'une vacation</t>
  </si>
  <si>
    <t>semestre 1</t>
  </si>
  <si>
    <t>semestre 2</t>
  </si>
  <si>
    <t>semestre 3</t>
  </si>
  <si>
    <t>semestre 4</t>
  </si>
  <si>
    <t>semestre 5</t>
  </si>
  <si>
    <t>semestre 6</t>
  </si>
  <si>
    <t>Coût indirect (gestion administrative / utilisation des infrastructures)</t>
  </si>
  <si>
    <r>
      <t xml:space="preserve">Nombre d'heures moy. Diplôme UCA </t>
    </r>
    <r>
      <rPr>
        <i/>
        <sz val="11"/>
        <color theme="0"/>
        <rFont val="Calibri"/>
        <family val="2"/>
        <scheme val="minor"/>
      </rPr>
      <t>(en HETD)</t>
    </r>
  </si>
  <si>
    <r>
      <t xml:space="preserve">Coût support d'un étudiant UCA </t>
    </r>
    <r>
      <rPr>
        <i/>
        <sz val="11"/>
        <color theme="0"/>
        <rFont val="Calibri"/>
        <family val="2"/>
        <scheme val="minor"/>
      </rPr>
      <t>(en €)</t>
    </r>
  </si>
  <si>
    <t>Coût administratif par étudiant DU
 (Hetd DU / 573) x 1467 €</t>
  </si>
  <si>
    <t>C'est le montant minimum auquel doit être fixé le tarif d'inscription des étudiants non soumis au plein tarif, afin de couvrir leur coût indirect</t>
  </si>
  <si>
    <t>Coût de fonctionnement spécifique</t>
  </si>
  <si>
    <t>Fournitures spécifiques diverses</t>
  </si>
  <si>
    <t>déplacements des intervenants</t>
  </si>
  <si>
    <t>Frais de réception</t>
  </si>
  <si>
    <t>Autres prestations</t>
  </si>
  <si>
    <t>TOTA dépenses de fonctionnement</t>
  </si>
  <si>
    <t>Seuil de rentabilité (nb d'inscrits minimum au plein tarif)</t>
  </si>
  <si>
    <r>
      <t xml:space="preserve">Si ce nombre d'étudiants est inscrit au plein tarif, le DU est forcément </t>
    </r>
    <r>
      <rPr>
        <b/>
        <sz val="11"/>
        <color rgb="FF006100"/>
        <rFont val="Calibri"/>
        <family val="2"/>
        <scheme val="minor"/>
      </rPr>
      <t>autofinancé (valable pour 1 groupe)</t>
    </r>
    <r>
      <rPr>
        <sz val="11"/>
        <color rgb="FF006100"/>
        <rFont val="Calibri"/>
        <family val="2"/>
        <scheme val="minor"/>
      </rPr>
      <t>.</t>
    </r>
  </si>
  <si>
    <t>Nombre de groupes</t>
  </si>
  <si>
    <t>Simulation Résultat net (dépenses- recettes)</t>
  </si>
  <si>
    <t>Simulation recettes</t>
  </si>
  <si>
    <t xml:space="preserve">Outils d'aide et de simulation </t>
  </si>
  <si>
    <t>Nbre d'inscrits prévisionnel</t>
  </si>
  <si>
    <t>Tarifs</t>
  </si>
  <si>
    <t>Recettes</t>
  </si>
  <si>
    <t>Dépenses</t>
  </si>
  <si>
    <t>Dépenses enseignement</t>
  </si>
  <si>
    <t>Plein tarif n°1</t>
  </si>
  <si>
    <t>Dépenses indirectes</t>
  </si>
  <si>
    <t>Tarif réduit n°2</t>
  </si>
  <si>
    <t>Dépenses de fonctionnement</t>
  </si>
  <si>
    <t>Tarif réduit n°3</t>
  </si>
  <si>
    <t>Total dépenses</t>
  </si>
  <si>
    <t>Tarif réduit n°4</t>
  </si>
  <si>
    <t>Coût moyen par étudiant</t>
  </si>
  <si>
    <t>Total Recettes</t>
  </si>
  <si>
    <t>Recette moyenne par étudiant</t>
  </si>
  <si>
    <t>Résultat net DU</t>
  </si>
  <si>
    <t>RESULTAT NET</t>
  </si>
  <si>
    <t>Nbre de groupes:</t>
  </si>
  <si>
    <t>RESULTAT NET PAR ETUDIANT</t>
  </si>
  <si>
    <r>
      <rPr>
        <b/>
        <sz val="11"/>
        <rFont val="Calibri"/>
        <family val="2"/>
        <scheme val="minor"/>
      </rPr>
      <t>/!\</t>
    </r>
    <r>
      <rPr>
        <sz val="11"/>
        <rFont val="Calibri"/>
        <family val="2"/>
        <scheme val="minor"/>
      </rPr>
      <t xml:space="preserve"> le coût lié à l'enseignement est multiplié par le nombre de groupe !</t>
    </r>
  </si>
  <si>
    <t>Ex : si le DU excède 15 étudiants, il sera considéré que les heures de cours doivent être enseignées 2 fois (2 groupes d'étudiants).</t>
  </si>
  <si>
    <t>Montant des subventions ou conventions (onglet 2. DESCRIPTION FORMATION) :</t>
  </si>
  <si>
    <t>Avis DAF (commentaires) :</t>
  </si>
  <si>
    <t>8. SUIVI DU PROCESSUS</t>
  </si>
  <si>
    <t>Merci de renseigner les visas et avis et dates des différentes étapes du porcessus d'instruction</t>
  </si>
  <si>
    <t>Vu par le service de scolarité :</t>
  </si>
  <si>
    <t>en date du:</t>
  </si>
  <si>
    <t>Nom de l'agent :</t>
  </si>
  <si>
    <t>Vu par le SPOF :</t>
  </si>
  <si>
    <t>Avis du COSUP DE</t>
  </si>
  <si>
    <t>Commentaires :</t>
  </si>
  <si>
    <t>Avis du COSP (ou autre comité de gestion) de la composante :</t>
  </si>
  <si>
    <t xml:space="preserve">DECISION : </t>
  </si>
  <si>
    <t>Avis du conseil académique :</t>
  </si>
  <si>
    <t xml:space="preserve">Décision du conseil d'administration : </t>
  </si>
  <si>
    <t>Ne rien écrire dans les zones orangées</t>
  </si>
  <si>
    <t>9. SOUTENABILITE RH DE LA FORMATION</t>
  </si>
  <si>
    <t xml:space="preserve">A renseigner par la direction des Ressources Humaines </t>
  </si>
  <si>
    <t>FICHE DE SOUTENABILITE Enseignement</t>
  </si>
  <si>
    <t>Statutaire</t>
  </si>
  <si>
    <t>Complementaire</t>
  </si>
  <si>
    <t>Nombre heures d'enseignement sur la discipline</t>
  </si>
  <si>
    <t xml:space="preserve">Masse salariale heures enseignement sur la discpline </t>
  </si>
  <si>
    <t>Ratio sur la MS des heures d'enseignement</t>
  </si>
  <si>
    <t>potentiel enseignant sur la disicpline</t>
  </si>
  <si>
    <t>Nombre d'enseignants  en sous service sur la discpline</t>
  </si>
  <si>
    <t>Nombre d'enseignants  en sur service sur la discpline</t>
  </si>
  <si>
    <t>Taux de pression de la discipline</t>
  </si>
  <si>
    <t>Potentiel enseignant sur la composante</t>
  </si>
  <si>
    <t>Nombre d'enseignants  en sous service sur la  composante</t>
  </si>
  <si>
    <t>Nombre d'enseignants  en sur service sur la composante</t>
  </si>
  <si>
    <t>Taux de pression de la composante</t>
  </si>
  <si>
    <t>Avis DRH (commentaires) :</t>
  </si>
  <si>
    <t>Cycle</t>
  </si>
  <si>
    <t>Composante</t>
  </si>
  <si>
    <t>Niveau</t>
  </si>
  <si>
    <t>Secteur disciplinaire</t>
  </si>
  <si>
    <t>Nature</t>
  </si>
  <si>
    <t>Objet demande</t>
  </si>
  <si>
    <t>Durée formation</t>
  </si>
  <si>
    <t>FOAD</t>
  </si>
  <si>
    <t>Session</t>
  </si>
  <si>
    <t>Licence</t>
  </si>
  <si>
    <t>Obligatoire</t>
  </si>
  <si>
    <t>BSS</t>
  </si>
  <si>
    <t>Bac/Niveau bac</t>
  </si>
  <si>
    <t>01 - MATHÉMATIQUES</t>
  </si>
  <si>
    <t>UE</t>
  </si>
  <si>
    <t>Création</t>
  </si>
  <si>
    <t>session unique</t>
  </si>
  <si>
    <t>Master</t>
  </si>
  <si>
    <t>EUR DS4H</t>
  </si>
  <si>
    <t>DSPEG</t>
  </si>
  <si>
    <t>Bac+1</t>
  </si>
  <si>
    <t>02 - PHYSIQUE</t>
  </si>
  <si>
    <t>MODULE</t>
  </si>
  <si>
    <t>Modification</t>
  </si>
  <si>
    <t>&lt; 1 an</t>
  </si>
  <si>
    <t>OUI - Partiellement</t>
  </si>
  <si>
    <t>2 sessions</t>
  </si>
  <si>
    <t>Doctorat</t>
  </si>
  <si>
    <t>EUR ELMI</t>
  </si>
  <si>
    <t>EEF</t>
  </si>
  <si>
    <t>Bac+2</t>
  </si>
  <si>
    <t>03 - CHIMIE</t>
  </si>
  <si>
    <t>ECUE</t>
  </si>
  <si>
    <t>1 an</t>
  </si>
  <si>
    <t>OUI - Entièrement</t>
  </si>
  <si>
    <t>Autre (précisez)</t>
  </si>
  <si>
    <t>Favorable</t>
  </si>
  <si>
    <t>EUR HEALTHY</t>
  </si>
  <si>
    <t>LLAC</t>
  </si>
  <si>
    <t>Bac+3</t>
  </si>
  <si>
    <t>04 - MATHÉMATIQUES APPLIQUÉES AUX SCIENCES SOCIALES (MASS)</t>
  </si>
  <si>
    <t>UF</t>
  </si>
  <si>
    <t>2 ans</t>
  </si>
  <si>
    <t>Défavorable</t>
  </si>
  <si>
    <t>EUR LEX@Société</t>
  </si>
  <si>
    <t>SHS</t>
  </si>
  <si>
    <t>05 - SCIENCES DE L'UNIVERS, DE LA TERRE, DE L'ESPACE</t>
  </si>
  <si>
    <t>3 ans</t>
  </si>
  <si>
    <t>Favorable sous réserve</t>
  </si>
  <si>
    <t>EUR LIFE</t>
  </si>
  <si>
    <t>SITE</t>
  </si>
  <si>
    <t>Bac+5</t>
  </si>
  <si>
    <t>06 - SCIENCES DE LA VIE, BIOLOGIE, SANTÉ</t>
  </si>
  <si>
    <t>&gt; 3 ans</t>
  </si>
  <si>
    <t>EUR ODYSSEE</t>
  </si>
  <si>
    <t>Inter-champ</t>
  </si>
  <si>
    <t>Bac+6 et plus</t>
  </si>
  <si>
    <t>07 - MÉDECINE</t>
  </si>
  <si>
    <t>EUR SPECTRUM</t>
  </si>
  <si>
    <t>08 - ODONTOLOGIE</t>
  </si>
  <si>
    <t>IAE</t>
  </si>
  <si>
    <t>10 - STAPS</t>
  </si>
  <si>
    <t>IDPD</t>
  </si>
  <si>
    <t>11 - MÉCANIQUE, GÉNIE MÉCANIQUE, INGÉNIERIE MÉCANIQUE</t>
  </si>
  <si>
    <t>INSPE</t>
  </si>
  <si>
    <t>12 - GÉNIE CIVIL</t>
  </si>
  <si>
    <t>IUT</t>
  </si>
  <si>
    <t>13 - GÉNIE DES PROCÉDÉS, MATÉRIAUX</t>
  </si>
  <si>
    <t>Médecine</t>
  </si>
  <si>
    <t>14 - INFORMATIQUE</t>
  </si>
  <si>
    <t>Odontologie</t>
  </si>
  <si>
    <t>15 - ÉLECTRONIQUE, GÉNIE ÉLECTRIQUE, EEA</t>
  </si>
  <si>
    <t>POLYTECH</t>
  </si>
  <si>
    <t>16 - SCIENCES ET TECHNOLOGIES INDUSTRIELLES</t>
  </si>
  <si>
    <t>Service de Formation Continue</t>
  </si>
  <si>
    <t>17 - SCIENCES DU LANGAGE - LINGUISTIQUE</t>
  </si>
  <si>
    <t>UCA IDEX</t>
  </si>
  <si>
    <t>18 - LANGUES ET LITTÉRATURES ANCIENNES</t>
  </si>
  <si>
    <t>IMREDD</t>
  </si>
  <si>
    <t>19 - LANGUES ET LITTÉRATURES FRANCAISES</t>
  </si>
  <si>
    <t>20 - LITTÉRATURE GÉNÉRALE ET COMPARÉE</t>
  </si>
  <si>
    <t>22 - Français LANGUE ÉTRANGÈRE</t>
  </si>
  <si>
    <t>23 - LANGUES ET LITTÉRATURES ÉTRANGÈRES</t>
  </si>
  <si>
    <t>24 - LANGUES ET LITTÉRATURES APPLIQUÉES</t>
  </si>
  <si>
    <t>25 - CULTURES ET LANGUES RÉGIONALES</t>
  </si>
  <si>
    <t>26 - PHILOSOPHIE, ÉPISTÉMIOLOGIE</t>
  </si>
  <si>
    <t>27 - HISTOIRE</t>
  </si>
  <si>
    <t>28 - GÉOGRAPHIE</t>
  </si>
  <si>
    <t>29 - AMÉNAGEMENT</t>
  </si>
  <si>
    <t>30 - ARCHÉOLOGIE, ETHNO, PRÉHISTOIRE, ANTHROPOLOGIE</t>
  </si>
  <si>
    <t>31 - SCIENCES RELIGIEUSES</t>
  </si>
  <si>
    <t>32 - PSYCHOLOGIE, SCIENCES COGNITIVES</t>
  </si>
  <si>
    <t>33 - SOCIOLOGIE, DÉMOGRAPHIE</t>
  </si>
  <si>
    <t>34 - SCIENCES DE L'ÉDUCATION</t>
  </si>
  <si>
    <t>35 - SCIENCES DE L'INFORMATION ET DE LA COMMUNICATION</t>
  </si>
  <si>
    <t>36 - SCIENCES JURIDQUES</t>
  </si>
  <si>
    <t>37 - SCIENCES POLITIQUES</t>
  </si>
  <si>
    <t>38 - SCIENCES ÉCONOMIQUES</t>
  </si>
  <si>
    <t>39 - SCIENCES DE GESTION</t>
  </si>
  <si>
    <t>40 - ADMINISTRATION ÉCONOMIQUE ET SOCIALE</t>
  </si>
  <si>
    <t>41 - FORMATION GÉNÉRALE AUX MÉTIERS DE L'INGÉNIEUR</t>
  </si>
  <si>
    <t>42 - MATHÉMATIQUES ET INFORMATIQUE</t>
  </si>
  <si>
    <t>43 - PHYSIQUE ET CHIMIE</t>
  </si>
  <si>
    <t>61 - PLURI DROIT - SCIENCES POLITIQUES</t>
  </si>
  <si>
    <t>62 - PLURI SCIENCES ÉCONOMIQUES - GESTION</t>
  </si>
  <si>
    <t>64 - PLURI LETTRES - SCIENCES DU LANGAGE - ARTS</t>
  </si>
  <si>
    <t>65 - PLURI LANGUES</t>
  </si>
  <si>
    <t>66 - PLURI SCIENCES HUMAINES ET SOCIALES</t>
  </si>
  <si>
    <t>67 - PLURI LETTRES - LANGUES - SCIENCES HUMAINES</t>
  </si>
  <si>
    <t>68 - PLURI SCIENCES FONDAMENTALES ET APPLICATIONS</t>
  </si>
  <si>
    <t>69 - PLURI SCIENCES DE LA VIE, DE LA SANTÉ, DE LA TERRE ET DE L'UNIVERS</t>
  </si>
  <si>
    <t>70 - PLURI SCIENCES</t>
  </si>
  <si>
    <t>71 - PLURI SANTÉ</t>
  </si>
  <si>
    <t>Responsable de la formation (Nom Prénom) : Sophie RAIMOND</t>
  </si>
  <si>
    <t xml:space="preserve">
Organisation : Sophie Raimond, Serge Milan (Mcf UCA CREATES), Jean-François Trubert (Pr UCA CREATES), Mireille Maurice (responsable pôle régional INA Sud)
Comité Scientifique, jury  et sélection des intervenants :  Sophie Raimond, Serge Milan (Mcf UCA CREATES), Jean-François Trubert (Pr UCA CREATES),  Jean-Claude Mocik (responsable pédagogique INA)
 - Cours introductif (distanciel) : Eléments de narratologie sérielle
Jour 1  	Missions, statut  
		Les fonctions, responsabilités et activités du showrunner  
		Description et analyse du statut du showrunner  
		La responsabilité du showrunner face au producteur  
		Le relationnel 360°  
Jour 2		Droit / Budget et financement
		Le statut contractuel du showrunner : analyse du statut d’auteur et de producteur 				(producteur, producteur artistique, producteur intégré, producteur délégué)  
		La répartition des droits en atelier  
		Les contrats avec le producteur : rappel des fondamentaux  
		Budget d’écriture / Budget de production
			-  Enveloppes d’écriture  
			-  Ventilation des postes  
			-  Plan de financement  
		Comment s’adapte le showrunner ?  
		Études de cas : « Plus belle la vie » v. « X Company » et « Flashpoint »
Jour 3 	Casting des scénaristes et recrutement
		Séquencier / dialogue
		Spécificités des scénaristes
		Encadrement d’une équipe d’auteurs
		"L’univers de la série" : codes et vision techniques et artistiques de la série
		Les outils du management :
		-  Gestion des relations humaines / Gestion des conflits
		   (Rapports de force et leadership)  
		-  Gestion du temps et d’un planning  
Jour 4   Élaborer un dossier artistique  
		Identité visuelle et sonore
		Casting 
		Mise en scène et décors  
 		Retours d’expérience : Le tandem Producteur / Showrunner  
Jour 5   Les étapes de la post-production  
		Les fondamentaux du montage et de la post-production 
		L’étalonnage, l’illustration sonore, le sound design, le mixage, la post-synchro
		Notion de workflow et de format pivot 
		Le design et les univers infographiques 
		Budgets et timing de la post-production  
		Bilan de la formation 
 - Pitch final et notesde production écrite des participants (distanciel ou présentiel) </t>
  </si>
  <si>
    <t>Etudiants UniCA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</si>
</sst>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 &quot;€&quot;;[Red]\-#,##0\ &quot;€&quot;"/>
    <numFmt numFmtId="165" formatCode="#,##0.00\ &quot;€&quot;;[Red]\-#,##0.00\ &quot;€&quot;"/>
    <numFmt numFmtId="166" formatCode="_-* #,##0.00\ &quot;€&quot;_-;\-* #,##0.00\ &quot;€&quot;_-;_-* &quot;-&quot;??\ &quot;€&quot;_-;_-@_-"/>
    <numFmt numFmtId="167" formatCode="[$-F800]dddd\,\ mmmm\ dd\,\ yyyy"/>
    <numFmt numFmtId="168" formatCode="#,##0\ &quot;€&quot;"/>
    <numFmt numFmtId="169" formatCode="_-* #,##0\ &quot;€&quot;_-;\-* #,##0\ &quot;€&quot;_-;_-* &quot;-&quot;??\ &quot;€&quot;_-;_-@_-"/>
    <numFmt numFmtId="170" formatCode="#,##0.000\ &quot;€&quot;"/>
    <numFmt numFmtId="171" formatCode="#,##0.0\ &quot;€&quot;"/>
    <numFmt numFmtId="172" formatCode="0.0000"/>
    <numFmt numFmtId="173" formatCode="#,##0.00\ &quot;€&quot;"/>
  </numFmts>
  <fonts count="50" x14ac:knownFonts="1">
    <font>
      <sz val="11"/>
      <color theme="1"/>
      <name val="Calibri"/>
      <family val="2"/>
      <scheme val="minor"/>
    </font>
    <font>
      <sz val="12"/>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sz val="12"/>
      <color theme="1"/>
      <name val="Calibri"/>
      <family val="2"/>
      <scheme val="minor"/>
    </font>
    <font>
      <i/>
      <sz val="11"/>
      <color theme="1"/>
      <name val="Calibri"/>
      <family val="2"/>
      <scheme val="minor"/>
    </font>
    <font>
      <b/>
      <i/>
      <sz val="11"/>
      <color theme="1"/>
      <name val="Calibri"/>
      <family val="2"/>
      <scheme val="minor"/>
    </font>
    <font>
      <b/>
      <sz val="12"/>
      <color theme="1"/>
      <name val="Calibri"/>
      <family val="2"/>
    </font>
    <font>
      <sz val="11"/>
      <name val="Calibri"/>
      <family val="2"/>
      <scheme val="minor"/>
    </font>
    <font>
      <i/>
      <sz val="11"/>
      <name val="Calibri"/>
      <family val="2"/>
      <scheme val="minor"/>
    </font>
    <font>
      <b/>
      <sz val="9"/>
      <color indexed="81"/>
      <name val="Tahoma"/>
      <family val="2"/>
    </font>
    <font>
      <sz val="9"/>
      <color indexed="81"/>
      <name val="Tahoma"/>
      <family val="2"/>
    </font>
    <font>
      <b/>
      <sz val="14"/>
      <color theme="1"/>
      <name val="Calibri"/>
      <family val="2"/>
      <scheme val="minor"/>
    </font>
    <font>
      <sz val="11"/>
      <color rgb="FFFF0000"/>
      <name val="Calibri"/>
      <family val="2"/>
      <scheme val="minor"/>
    </font>
    <font>
      <sz val="12"/>
      <name val="Calibri"/>
      <family val="2"/>
      <scheme val="minor"/>
    </font>
    <font>
      <strike/>
      <sz val="11"/>
      <color rgb="FFFF0000"/>
      <name val="Calibri"/>
      <family val="2"/>
      <scheme val="minor"/>
    </font>
    <font>
      <b/>
      <sz val="11"/>
      <name val="Calibri"/>
      <family val="2"/>
      <scheme val="minor"/>
    </font>
    <font>
      <b/>
      <strike/>
      <sz val="11"/>
      <name val="Calibri"/>
      <family val="2"/>
      <scheme val="minor"/>
    </font>
    <font>
      <b/>
      <sz val="11"/>
      <color rgb="FFFF0000"/>
      <name val="Calibri"/>
      <family val="2"/>
      <scheme val="minor"/>
    </font>
    <font>
      <b/>
      <sz val="11"/>
      <color rgb="FF00B050"/>
      <name val="Calibri"/>
      <family val="2"/>
      <scheme val="minor"/>
    </font>
    <font>
      <i/>
      <sz val="9"/>
      <color theme="1"/>
      <name val="Calibri"/>
      <family val="2"/>
      <scheme val="minor"/>
    </font>
    <font>
      <sz val="9"/>
      <color theme="1"/>
      <name val="Calibri"/>
      <family val="2"/>
      <scheme val="minor"/>
    </font>
    <font>
      <b/>
      <sz val="12"/>
      <color theme="1"/>
      <name val="Arial"/>
      <family val="2"/>
    </font>
    <font>
      <b/>
      <sz val="7"/>
      <color theme="1"/>
      <name val="Times New Roman"/>
      <family val="1"/>
    </font>
    <font>
      <b/>
      <sz val="11"/>
      <color theme="0"/>
      <name val="Calibri"/>
      <family val="2"/>
      <scheme val="minor"/>
    </font>
    <font>
      <sz val="11"/>
      <color theme="0"/>
      <name val="Calibri"/>
      <family val="2"/>
      <scheme val="minor"/>
    </font>
    <font>
      <i/>
      <sz val="11"/>
      <color theme="0"/>
      <name val="Calibri"/>
      <family val="2"/>
      <scheme val="minor"/>
    </font>
    <font>
      <b/>
      <sz val="16"/>
      <color theme="1"/>
      <name val="Calibri"/>
      <family val="2"/>
      <scheme val="minor"/>
    </font>
    <font>
      <b/>
      <i/>
      <sz val="12"/>
      <color theme="1"/>
      <name val="Calibri"/>
      <family val="2"/>
      <scheme val="minor"/>
    </font>
    <font>
      <sz val="11"/>
      <color rgb="FF006100"/>
      <name val="Calibri"/>
      <family val="2"/>
      <scheme val="minor"/>
    </font>
    <font>
      <b/>
      <sz val="11"/>
      <color rgb="FF006100"/>
      <name val="Calibri"/>
      <family val="2"/>
      <scheme val="minor"/>
    </font>
    <font>
      <i/>
      <sz val="11"/>
      <color rgb="FF006100"/>
      <name val="Calibri"/>
      <family val="2"/>
      <scheme val="minor"/>
    </font>
    <font>
      <sz val="11"/>
      <color theme="9"/>
      <name val="Calibri"/>
      <family val="2"/>
      <scheme val="minor"/>
    </font>
    <font>
      <sz val="11"/>
      <color theme="9" tint="-0.499984740745262"/>
      <name val="Calibri"/>
      <family val="2"/>
      <scheme val="minor"/>
    </font>
    <font>
      <b/>
      <sz val="11"/>
      <color theme="1"/>
      <name val="Calibri"/>
      <family val="2"/>
    </font>
    <font>
      <sz val="11"/>
      <color theme="1"/>
      <name val="Calibri"/>
      <family val="2"/>
    </font>
    <font>
      <b/>
      <sz val="14"/>
      <name val="Calibri"/>
      <family val="2"/>
      <scheme val="minor"/>
    </font>
    <font>
      <b/>
      <strike/>
      <sz val="14"/>
      <name val="Calibri"/>
      <family val="2"/>
      <scheme val="minor"/>
    </font>
    <font>
      <i/>
      <sz val="11"/>
      <color rgb="FFFF0000"/>
      <name val="Calibri"/>
      <family val="2"/>
      <scheme val="minor"/>
    </font>
    <font>
      <b/>
      <sz val="14"/>
      <color theme="1"/>
      <name val="Calibri"/>
      <family val="2"/>
    </font>
    <font>
      <i/>
      <sz val="12"/>
      <color rgb="FF0070C0"/>
      <name val="Calibri"/>
      <family val="2"/>
      <scheme val="minor"/>
    </font>
    <font>
      <i/>
      <sz val="11"/>
      <color rgb="FF0070C0"/>
      <name val="Calibri"/>
      <family val="2"/>
      <scheme val="minor"/>
    </font>
    <font>
      <u/>
      <sz val="14"/>
      <name val="Calibri"/>
      <family val="2"/>
      <scheme val="minor"/>
    </font>
    <font>
      <sz val="14"/>
      <name val="Calibri"/>
      <family val="2"/>
      <scheme val="minor"/>
    </font>
    <font>
      <sz val="16"/>
      <color theme="1"/>
      <name val="Calibri (Corps)"/>
    </font>
    <font>
      <sz val="16"/>
      <color theme="1"/>
      <name val="Calibri"/>
      <family val="2"/>
      <scheme val="minor"/>
    </font>
    <font>
      <sz val="10"/>
      <color rgb="FF000000"/>
      <name val="Times New Roman"/>
      <family val="1"/>
    </font>
    <font>
      <b/>
      <sz val="9"/>
      <color rgb="FF000000"/>
      <name val="Tahoma"/>
      <family val="2"/>
    </font>
    <font>
      <sz val="9"/>
      <color rgb="FF000000"/>
      <name val="Tahoma"/>
      <family val="2"/>
    </font>
  </fonts>
  <fills count="1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rgb="FFFFC000"/>
        <bgColor indexed="64"/>
      </patternFill>
    </fill>
    <fill>
      <patternFill patternType="solid">
        <fgColor rgb="FFFFFF00"/>
        <bgColor indexed="64"/>
      </patternFill>
    </fill>
    <fill>
      <patternFill patternType="solid">
        <fgColor theme="4"/>
        <bgColor indexed="64"/>
      </patternFill>
    </fill>
    <fill>
      <patternFill patternType="solid">
        <fgColor theme="4" tint="-0.249977111117893"/>
        <bgColor indexed="64"/>
      </patternFill>
    </fill>
    <fill>
      <patternFill patternType="solid">
        <fgColor rgb="FF00B050"/>
        <bgColor indexed="64"/>
      </patternFill>
    </fill>
    <fill>
      <patternFill patternType="solid">
        <fgColor theme="5" tint="0.39997558519241921"/>
        <bgColor indexed="64"/>
      </patternFill>
    </fill>
    <fill>
      <patternFill patternType="lightGray"/>
    </fill>
    <fill>
      <patternFill patternType="solid">
        <fgColor rgb="FFC6EFCE"/>
      </patternFill>
    </fill>
    <fill>
      <patternFill patternType="lightGray">
        <bgColor theme="4" tint="-0.249977111117893"/>
      </patternFill>
    </fill>
  </fills>
  <borders count="9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style="thin">
        <color rgb="FFC00000"/>
      </left>
      <right/>
      <top style="thin">
        <color rgb="FFC00000"/>
      </top>
      <bottom/>
      <diagonal/>
    </border>
    <border>
      <left/>
      <right/>
      <top style="thin">
        <color rgb="FFC00000"/>
      </top>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ck">
        <color rgb="FFFF0000"/>
      </bottom>
      <diagonal/>
    </border>
    <border>
      <left style="thin">
        <color indexed="64"/>
      </left>
      <right style="medium">
        <color indexed="64"/>
      </right>
      <top style="thin">
        <color indexed="64"/>
      </top>
      <bottom style="thick">
        <color rgb="FFFF0000"/>
      </bottom>
      <diagonal/>
    </border>
    <border>
      <left/>
      <right style="thin">
        <color indexed="64"/>
      </right>
      <top style="medium">
        <color indexed="64"/>
      </top>
      <bottom style="medium">
        <color indexed="64"/>
      </bottom>
      <diagonal/>
    </border>
    <border>
      <left style="medium">
        <color indexed="64"/>
      </left>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ck">
        <color theme="9"/>
      </top>
      <bottom/>
      <diagonal/>
    </border>
    <border>
      <left style="thick">
        <color theme="9"/>
      </left>
      <right/>
      <top/>
      <bottom/>
      <diagonal/>
    </border>
    <border>
      <left style="thick">
        <color theme="9"/>
      </left>
      <right/>
      <top/>
      <bottom style="thick">
        <color theme="9"/>
      </bottom>
      <diagonal/>
    </border>
    <border>
      <left/>
      <right/>
      <top/>
      <bottom style="thick">
        <color theme="9"/>
      </bottom>
      <diagonal/>
    </border>
    <border>
      <left/>
      <right style="thick">
        <color theme="9"/>
      </right>
      <top style="thick">
        <color theme="9"/>
      </top>
      <bottom/>
      <diagonal/>
    </border>
    <border>
      <left/>
      <right style="thick">
        <color theme="9"/>
      </right>
      <top/>
      <bottom/>
      <diagonal/>
    </border>
    <border>
      <left/>
      <right style="thick">
        <color theme="9"/>
      </right>
      <top/>
      <bottom style="thick">
        <color theme="9"/>
      </bottom>
      <diagonal/>
    </border>
    <border>
      <left style="thin">
        <color indexed="64"/>
      </left>
      <right/>
      <top style="medium">
        <color indexed="64"/>
      </top>
      <bottom/>
      <diagonal/>
    </border>
    <border>
      <left style="medium">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ck">
        <color theme="9"/>
      </right>
      <top/>
      <bottom/>
      <diagonal/>
    </border>
    <border>
      <left/>
      <right style="thick">
        <color theme="9"/>
      </right>
      <top style="thick">
        <color theme="9"/>
      </top>
      <bottom style="thick">
        <color theme="9"/>
      </bottom>
      <diagonal/>
    </border>
    <border>
      <left style="thick">
        <color theme="9"/>
      </left>
      <right/>
      <top style="thick">
        <color theme="9"/>
      </top>
      <bottom style="thick">
        <color theme="9"/>
      </bottom>
      <diagonal/>
    </border>
    <border>
      <left/>
      <right/>
      <top style="thick">
        <color theme="9"/>
      </top>
      <bottom style="thick">
        <color theme="9"/>
      </bottom>
      <diagonal/>
    </border>
    <border>
      <left/>
      <right style="medium">
        <color indexed="64"/>
      </right>
      <top style="thin">
        <color indexed="64"/>
      </top>
      <bottom style="thin">
        <color indexed="64"/>
      </bottom>
      <diagonal/>
    </border>
  </borders>
  <cellStyleXfs count="5">
    <xf numFmtId="0" fontId="0" fillId="0" borderId="0"/>
    <xf numFmtId="166" fontId="2" fillId="0" borderId="0" applyFont="0" applyFill="0" applyBorder="0" applyAlignment="0" applyProtection="0"/>
    <xf numFmtId="9" fontId="2" fillId="0" borderId="0" applyFont="0" applyFill="0" applyBorder="0" applyAlignment="0" applyProtection="0"/>
    <xf numFmtId="0" fontId="4" fillId="0" borderId="0" applyNumberFormat="0" applyFill="0" applyBorder="0" applyAlignment="0" applyProtection="0"/>
    <xf numFmtId="0" fontId="30" fillId="16" borderId="0" applyNumberFormat="0" applyBorder="0" applyAlignment="0" applyProtection="0"/>
  </cellStyleXfs>
  <cellXfs count="462">
    <xf numFmtId="0" fontId="0" fillId="0" borderId="0" xfId="0"/>
    <xf numFmtId="0" fontId="4" fillId="0" borderId="0" xfId="3"/>
    <xf numFmtId="0" fontId="7" fillId="0" borderId="0" xfId="0" applyFont="1"/>
    <xf numFmtId="0" fontId="0" fillId="0" borderId="0" xfId="0" applyProtection="1">
      <protection locked="0"/>
    </xf>
    <xf numFmtId="0" fontId="0" fillId="0" borderId="0" xfId="0"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5" xfId="0" applyBorder="1" applyAlignment="1">
      <alignment horizontal="left" vertical="center"/>
    </xf>
    <xf numFmtId="0" fontId="0" fillId="0" borderId="7" xfId="0" applyBorder="1" applyAlignment="1">
      <alignment horizontal="left" vertical="center"/>
    </xf>
    <xf numFmtId="168" fontId="0" fillId="0" borderId="6" xfId="0" applyNumberFormat="1" applyBorder="1"/>
    <xf numFmtId="2" fontId="0" fillId="7" borderId="1" xfId="0" applyNumberFormat="1" applyFill="1" applyBorder="1" applyProtection="1">
      <protection locked="0"/>
    </xf>
    <xf numFmtId="9" fontId="0" fillId="7" borderId="1" xfId="2" applyFont="1" applyFill="1" applyBorder="1" applyProtection="1">
      <protection locked="0"/>
    </xf>
    <xf numFmtId="0" fontId="9" fillId="0" borderId="1" xfId="0" applyFont="1" applyBorder="1"/>
    <xf numFmtId="0" fontId="16" fillId="0" borderId="0" xfId="0" applyFont="1"/>
    <xf numFmtId="49" fontId="3" fillId="8" borderId="45" xfId="0" applyNumberFormat="1" applyFont="1" applyFill="1" applyBorder="1" applyAlignment="1" applyProtection="1">
      <alignment horizontal="center" vertical="center" wrapText="1"/>
      <protection locked="0"/>
    </xf>
    <xf numFmtId="0" fontId="0" fillId="0" borderId="45" xfId="0" applyBorder="1"/>
    <xf numFmtId="49" fontId="3" fillId="8" borderId="25" xfId="0" applyNumberFormat="1" applyFont="1" applyFill="1" applyBorder="1" applyAlignment="1" applyProtection="1">
      <alignment horizontal="center" vertical="center" wrapText="1"/>
      <protection locked="0"/>
    </xf>
    <xf numFmtId="0" fontId="0" fillId="0" borderId="25" xfId="0" applyBorder="1"/>
    <xf numFmtId="0" fontId="0" fillId="0" borderId="11" xfId="0" applyBorder="1"/>
    <xf numFmtId="0" fontId="0" fillId="0" borderId="42" xfId="0" applyBorder="1"/>
    <xf numFmtId="0" fontId="0" fillId="0" borderId="24" xfId="0" applyBorder="1"/>
    <xf numFmtId="0" fontId="0" fillId="0" borderId="1" xfId="0" applyBorder="1"/>
    <xf numFmtId="0" fontId="0" fillId="0" borderId="2" xfId="0" applyBorder="1"/>
    <xf numFmtId="0" fontId="0" fillId="0" borderId="3" xfId="0" applyBorder="1"/>
    <xf numFmtId="0" fontId="0" fillId="0" borderId="5" xfId="0" applyBorder="1"/>
    <xf numFmtId="0" fontId="0" fillId="0" borderId="7" xfId="0" applyBorder="1"/>
    <xf numFmtId="0" fontId="0" fillId="0" borderId="8" xfId="0" applyBorder="1"/>
    <xf numFmtId="0" fontId="0" fillId="0" borderId="3" xfId="0" applyBorder="1" applyAlignment="1">
      <alignment wrapText="1"/>
    </xf>
    <xf numFmtId="0" fontId="0" fillId="0" borderId="50" xfId="0" applyBorder="1"/>
    <xf numFmtId="0" fontId="0" fillId="0" borderId="13" xfId="0" applyBorder="1"/>
    <xf numFmtId="0" fontId="0" fillId="0" borderId="14" xfId="0" applyBorder="1"/>
    <xf numFmtId="1" fontId="0" fillId="7" borderId="1" xfId="0" applyNumberFormat="1" applyFill="1" applyBorder="1" applyProtection="1">
      <protection locked="0"/>
    </xf>
    <xf numFmtId="49" fontId="0" fillId="0" borderId="1" xfId="0" applyNumberFormat="1" applyBorder="1" applyAlignment="1" applyProtection="1">
      <alignment vertical="top"/>
      <protection locked="0"/>
    </xf>
    <xf numFmtId="49" fontId="0" fillId="0" borderId="0" xfId="0" applyNumberFormat="1" applyAlignment="1" applyProtection="1">
      <alignment vertical="top" wrapText="1"/>
      <protection locked="0"/>
    </xf>
    <xf numFmtId="49" fontId="0" fillId="0" borderId="0" xfId="0" applyNumberFormat="1" applyAlignment="1" applyProtection="1">
      <alignment vertical="top"/>
      <protection locked="0"/>
    </xf>
    <xf numFmtId="49" fontId="0" fillId="0" borderId="25" xfId="0" applyNumberFormat="1" applyBorder="1" applyAlignment="1" applyProtection="1">
      <alignment vertical="top"/>
      <protection locked="0"/>
    </xf>
    <xf numFmtId="49" fontId="0" fillId="0" borderId="1" xfId="0" applyNumberFormat="1" applyBorder="1"/>
    <xf numFmtId="0" fontId="20" fillId="0" borderId="0" xfId="0" applyFont="1" applyAlignment="1">
      <alignment vertical="center" wrapText="1"/>
    </xf>
    <xf numFmtId="0" fontId="5" fillId="5" borderId="0" xfId="0" applyFont="1" applyFill="1" applyAlignment="1">
      <alignment horizontal="center"/>
    </xf>
    <xf numFmtId="0" fontId="0" fillId="0" borderId="5" xfId="0" applyBorder="1" applyAlignment="1">
      <alignment horizontal="left" vertical="center" wrapText="1" indent="2"/>
    </xf>
    <xf numFmtId="169" fontId="0" fillId="7" borderId="1" xfId="1" applyNumberFormat="1" applyFont="1" applyFill="1" applyBorder="1" applyProtection="1">
      <protection locked="0"/>
    </xf>
    <xf numFmtId="0" fontId="0" fillId="0" borderId="5" xfId="0" applyBorder="1" applyAlignment="1">
      <alignment horizontal="left" vertical="center" indent="2"/>
    </xf>
    <xf numFmtId="0" fontId="0" fillId="7" borderId="1" xfId="0" applyFill="1" applyBorder="1" applyProtection="1">
      <protection locked="0"/>
    </xf>
    <xf numFmtId="9" fontId="0" fillId="3" borderId="1" xfId="2" applyFont="1" applyFill="1" applyBorder="1" applyProtection="1">
      <protection locked="0"/>
    </xf>
    <xf numFmtId="9" fontId="0" fillId="3" borderId="0" xfId="2" applyFont="1" applyFill="1" applyBorder="1" applyProtection="1">
      <protection locked="0"/>
    </xf>
    <xf numFmtId="0" fontId="3" fillId="0" borderId="32" xfId="0" applyFont="1" applyBorder="1" applyAlignment="1">
      <alignment vertical="top"/>
    </xf>
    <xf numFmtId="0" fontId="3" fillId="0" borderId="34" xfId="0" applyFont="1" applyBorder="1" applyAlignment="1">
      <alignment vertical="top"/>
    </xf>
    <xf numFmtId="0" fontId="0" fillId="0" borderId="1" xfId="0" applyBorder="1" applyAlignment="1">
      <alignment vertical="center"/>
    </xf>
    <xf numFmtId="0" fontId="0" fillId="0" borderId="34" xfId="0" applyBorder="1"/>
    <xf numFmtId="0" fontId="23" fillId="0" borderId="34" xfId="0" applyFont="1" applyBorder="1" applyAlignment="1">
      <alignment vertical="center" wrapText="1"/>
    </xf>
    <xf numFmtId="0" fontId="23" fillId="0" borderId="32" xfId="0" applyFont="1" applyBorder="1" applyAlignment="1">
      <alignment horizontal="center" vertical="center" wrapText="1"/>
    </xf>
    <xf numFmtId="0" fontId="3" fillId="0" borderId="25" xfId="0" applyFont="1" applyBorder="1" applyAlignment="1">
      <alignment horizontal="left" vertical="top" wrapText="1"/>
    </xf>
    <xf numFmtId="0" fontId="0" fillId="0" borderId="23" xfId="0" applyBorder="1"/>
    <xf numFmtId="0" fontId="0" fillId="0" borderId="28" xfId="0" applyBorder="1"/>
    <xf numFmtId="0" fontId="3" fillId="4" borderId="29" xfId="0" applyFont="1" applyFill="1" applyBorder="1" applyAlignment="1">
      <alignment horizontal="left" vertical="top" wrapText="1"/>
    </xf>
    <xf numFmtId="0" fontId="3" fillId="4" borderId="32" xfId="0" applyFont="1" applyFill="1" applyBorder="1" applyAlignment="1">
      <alignment horizontal="left" vertical="top" wrapText="1"/>
    </xf>
    <xf numFmtId="0" fontId="3" fillId="0" borderId="34" xfId="0" applyFont="1" applyBorder="1" applyAlignment="1">
      <alignment vertical="top" wrapText="1"/>
    </xf>
    <xf numFmtId="0" fontId="3" fillId="0" borderId="23" xfId="0" applyFont="1" applyBorder="1" applyAlignment="1">
      <alignment vertical="top" wrapText="1"/>
    </xf>
    <xf numFmtId="0" fontId="3" fillId="4" borderId="32" xfId="0" applyFont="1" applyFill="1" applyBorder="1" applyAlignment="1">
      <alignment vertical="top" wrapText="1"/>
    </xf>
    <xf numFmtId="0" fontId="3" fillId="4" borderId="29" xfId="0" applyFont="1" applyFill="1" applyBorder="1" applyAlignment="1">
      <alignment vertical="top" wrapText="1"/>
    </xf>
    <xf numFmtId="0" fontId="3" fillId="0" borderId="25" xfId="0" applyFont="1" applyBorder="1" applyAlignment="1">
      <alignment vertical="top" wrapText="1"/>
    </xf>
    <xf numFmtId="0" fontId="3" fillId="4" borderId="30" xfId="0" applyFont="1" applyFill="1" applyBorder="1" applyAlignment="1">
      <alignment vertical="top" wrapText="1"/>
    </xf>
    <xf numFmtId="0" fontId="3" fillId="4" borderId="30" xfId="0" applyFont="1" applyFill="1" applyBorder="1" applyAlignment="1">
      <alignment horizontal="left" vertical="top" wrapText="1"/>
    </xf>
    <xf numFmtId="0" fontId="3" fillId="0" borderId="23" xfId="0" applyFont="1" applyBorder="1" applyAlignment="1">
      <alignment horizontal="left" vertical="top" wrapText="1"/>
    </xf>
    <xf numFmtId="0" fontId="0" fillId="4" borderId="30" xfId="0" applyFill="1" applyBorder="1" applyAlignment="1">
      <alignment horizontal="left" vertical="top" wrapText="1" indent="5"/>
    </xf>
    <xf numFmtId="0" fontId="0" fillId="4" borderId="31" xfId="0" applyFill="1" applyBorder="1" applyAlignment="1">
      <alignment horizontal="left" vertical="top" wrapText="1" indent="5"/>
    </xf>
    <xf numFmtId="0" fontId="5" fillId="7" borderId="1" xfId="0" applyFont="1" applyFill="1" applyBorder="1"/>
    <xf numFmtId="0" fontId="5" fillId="7" borderId="1" xfId="0" applyFont="1" applyFill="1" applyBorder="1" applyAlignment="1">
      <alignment wrapText="1"/>
    </xf>
    <xf numFmtId="0" fontId="3" fillId="2" borderId="23" xfId="0" applyFont="1" applyFill="1" applyBorder="1" applyAlignment="1">
      <alignment horizontal="left" vertical="top" wrapText="1"/>
    </xf>
    <xf numFmtId="0" fontId="0" fillId="4" borderId="23" xfId="0" applyFill="1" applyBorder="1"/>
    <xf numFmtId="0" fontId="0" fillId="0" borderId="0" xfId="0" applyAlignment="1">
      <alignment horizontal="center"/>
    </xf>
    <xf numFmtId="49" fontId="3" fillId="0" borderId="1" xfId="0" applyNumberFormat="1" applyFont="1" applyBorder="1" applyAlignment="1" applyProtection="1">
      <alignment vertical="top" wrapText="1"/>
      <protection locked="0"/>
    </xf>
    <xf numFmtId="168" fontId="14" fillId="7" borderId="1" xfId="0" applyNumberFormat="1" applyFont="1" applyFill="1" applyBorder="1" applyProtection="1">
      <protection locked="0"/>
    </xf>
    <xf numFmtId="0" fontId="5" fillId="5" borderId="45" xfId="0" applyFont="1" applyFill="1" applyBorder="1" applyAlignment="1">
      <alignment horizontal="center" vertical="center"/>
    </xf>
    <xf numFmtId="2" fontId="25" fillId="11" borderId="3" xfId="0" applyNumberFormat="1" applyFont="1" applyFill="1" applyBorder="1"/>
    <xf numFmtId="2" fontId="25" fillId="11" borderId="3" xfId="0" applyNumberFormat="1" applyFont="1" applyFill="1" applyBorder="1" applyAlignment="1">
      <alignment vertical="center"/>
    </xf>
    <xf numFmtId="168" fontId="25" fillId="11" borderId="4" xfId="0" applyNumberFormat="1" applyFont="1" applyFill="1" applyBorder="1" applyAlignment="1">
      <alignment vertical="center"/>
    </xf>
    <xf numFmtId="169" fontId="0" fillId="0" borderId="6" xfId="1" applyNumberFormat="1" applyFont="1" applyFill="1" applyBorder="1"/>
    <xf numFmtId="2" fontId="0" fillId="0" borderId="11" xfId="0" applyNumberFormat="1" applyBorder="1" applyProtection="1">
      <protection locked="0"/>
    </xf>
    <xf numFmtId="2" fontId="0" fillId="0" borderId="61" xfId="0" applyNumberFormat="1" applyBorder="1" applyProtection="1">
      <protection locked="0"/>
    </xf>
    <xf numFmtId="169" fontId="0" fillId="0" borderId="9" xfId="1" applyNumberFormat="1" applyFont="1" applyFill="1" applyBorder="1"/>
    <xf numFmtId="2" fontId="25" fillId="12" borderId="1" xfId="0" applyNumberFormat="1" applyFont="1" applyFill="1" applyBorder="1" applyProtection="1">
      <protection locked="0"/>
    </xf>
    <xf numFmtId="168" fontId="25" fillId="12" borderId="1" xfId="0" applyNumberFormat="1" applyFont="1" applyFill="1" applyBorder="1" applyProtection="1">
      <protection locked="0"/>
    </xf>
    <xf numFmtId="168" fontId="0" fillId="0" borderId="0" xfId="0" applyNumberFormat="1"/>
    <xf numFmtId="0" fontId="6" fillId="0" borderId="0" xfId="0" applyFont="1" applyAlignment="1">
      <alignment horizontal="center" vertical="center" wrapText="1"/>
    </xf>
    <xf numFmtId="1" fontId="6" fillId="0" borderId="0" xfId="0" applyNumberFormat="1" applyFont="1" applyAlignment="1">
      <alignment horizontal="center" vertical="center"/>
    </xf>
    <xf numFmtId="0" fontId="5" fillId="5" borderId="13" xfId="0" applyFont="1" applyFill="1" applyBorder="1" applyAlignment="1">
      <alignment horizontal="center" vertical="center" wrapText="1"/>
    </xf>
    <xf numFmtId="0" fontId="5" fillId="5" borderId="14" xfId="0" applyFont="1" applyFill="1" applyBorder="1" applyAlignment="1">
      <alignment horizontal="center" vertical="center"/>
    </xf>
    <xf numFmtId="0" fontId="5" fillId="5" borderId="15" xfId="0" applyFont="1" applyFill="1" applyBorder="1" applyAlignment="1">
      <alignment horizontal="center" vertical="center"/>
    </xf>
    <xf numFmtId="170" fontId="0" fillId="0" borderId="0" xfId="0" applyNumberFormat="1" applyAlignment="1">
      <alignment horizontal="center"/>
    </xf>
    <xf numFmtId="168" fontId="14" fillId="0" borderId="3" xfId="0" applyNumberFormat="1" applyFont="1" applyBorder="1" applyAlignment="1">
      <alignment horizontal="center" vertical="center"/>
    </xf>
    <xf numFmtId="168" fontId="0" fillId="0" borderId="4" xfId="0" applyNumberFormat="1" applyBorder="1"/>
    <xf numFmtId="168" fontId="14" fillId="0" borderId="1" xfId="0" applyNumberFormat="1" applyFont="1" applyBorder="1" applyAlignment="1">
      <alignment horizontal="center"/>
    </xf>
    <xf numFmtId="0" fontId="5" fillId="5" borderId="66" xfId="0" applyFont="1" applyFill="1" applyBorder="1" applyAlignment="1">
      <alignment vertical="center"/>
    </xf>
    <xf numFmtId="0" fontId="5" fillId="5" borderId="36" xfId="0" applyFont="1" applyFill="1" applyBorder="1" applyAlignment="1">
      <alignment vertical="center"/>
    </xf>
    <xf numFmtId="0" fontId="5" fillId="5" borderId="8" xfId="0" applyFont="1" applyFill="1" applyBorder="1" applyAlignment="1">
      <alignment vertical="center"/>
    </xf>
    <xf numFmtId="171" fontId="5" fillId="5" borderId="9" xfId="0" applyNumberFormat="1" applyFont="1" applyFill="1" applyBorder="1" applyAlignment="1">
      <alignment vertical="center"/>
    </xf>
    <xf numFmtId="171" fontId="5" fillId="5" borderId="67" xfId="0" applyNumberFormat="1" applyFont="1" applyFill="1" applyBorder="1" applyAlignment="1">
      <alignment vertical="center"/>
    </xf>
    <xf numFmtId="0" fontId="5" fillId="5" borderId="45" xfId="0" applyFont="1" applyFill="1" applyBorder="1" applyAlignment="1">
      <alignment horizontal="center" vertical="center" wrapText="1"/>
    </xf>
    <xf numFmtId="0" fontId="0" fillId="0" borderId="0" xfId="0" applyAlignment="1">
      <alignment horizontal="center" vertical="top" wrapText="1"/>
    </xf>
    <xf numFmtId="2" fontId="0" fillId="0" borderId="40" xfId="0" applyNumberFormat="1" applyBorder="1" applyProtection="1">
      <protection locked="0"/>
    </xf>
    <xf numFmtId="2" fontId="0" fillId="0" borderId="26" xfId="0" applyNumberFormat="1" applyBorder="1" applyProtection="1">
      <protection locked="0"/>
    </xf>
    <xf numFmtId="0" fontId="29" fillId="5" borderId="45" xfId="0" applyFont="1" applyFill="1" applyBorder="1" applyAlignment="1">
      <alignment horizontal="center" vertical="center" wrapText="1"/>
    </xf>
    <xf numFmtId="0" fontId="10" fillId="0" borderId="0" xfId="0" applyFont="1" applyAlignment="1">
      <alignment vertical="top" wrapText="1"/>
    </xf>
    <xf numFmtId="0" fontId="0" fillId="2" borderId="21" xfId="0" applyFill="1" applyBorder="1" applyAlignment="1">
      <alignment horizontal="left" vertical="center" wrapText="1" indent="2"/>
    </xf>
    <xf numFmtId="0" fontId="0" fillId="2" borderId="21" xfId="0" applyFill="1" applyBorder="1" applyAlignment="1">
      <alignment horizontal="left" vertical="center" indent="2"/>
    </xf>
    <xf numFmtId="0" fontId="25" fillId="11" borderId="48" xfId="0" applyFont="1" applyFill="1" applyBorder="1"/>
    <xf numFmtId="2" fontId="25" fillId="11" borderId="1" xfId="0" applyNumberFormat="1" applyFont="1" applyFill="1" applyBorder="1"/>
    <xf numFmtId="2" fontId="25" fillId="11" borderId="1" xfId="0" applyNumberFormat="1" applyFont="1" applyFill="1" applyBorder="1" applyAlignment="1">
      <alignment vertical="center"/>
    </xf>
    <xf numFmtId="168" fontId="25" fillId="11" borderId="6" xfId="0" applyNumberFormat="1" applyFont="1" applyFill="1" applyBorder="1" applyAlignment="1">
      <alignment vertical="center"/>
    </xf>
    <xf numFmtId="2" fontId="0" fillId="15" borderId="1" xfId="0" applyNumberFormat="1" applyFill="1" applyBorder="1" applyProtection="1">
      <protection locked="0"/>
    </xf>
    <xf numFmtId="0" fontId="10" fillId="0" borderId="0" xfId="0" applyFont="1" applyAlignment="1">
      <alignment horizontal="left" wrapText="1"/>
    </xf>
    <xf numFmtId="168" fontId="14" fillId="7" borderId="8" xfId="0" applyNumberFormat="1" applyFont="1" applyFill="1" applyBorder="1" applyProtection="1">
      <protection locked="0"/>
    </xf>
    <xf numFmtId="0" fontId="5" fillId="0" borderId="0" xfId="0" applyFont="1" applyAlignment="1">
      <alignment horizontal="center"/>
    </xf>
    <xf numFmtId="0" fontId="0" fillId="0" borderId="32" xfId="0" applyBorder="1"/>
    <xf numFmtId="0" fontId="0" fillId="0" borderId="33" xfId="0" applyBorder="1"/>
    <xf numFmtId="172" fontId="0" fillId="0" borderId="33" xfId="0" applyNumberFormat="1" applyBorder="1"/>
    <xf numFmtId="172" fontId="0" fillId="0" borderId="34" xfId="0" applyNumberFormat="1" applyBorder="1"/>
    <xf numFmtId="0" fontId="25" fillId="11" borderId="71" xfId="0" applyFont="1" applyFill="1" applyBorder="1"/>
    <xf numFmtId="0" fontId="0" fillId="0" borderId="21" xfId="0" applyBorder="1" applyAlignment="1">
      <alignment horizontal="left" vertical="center"/>
    </xf>
    <xf numFmtId="0" fontId="0" fillId="0" borderId="36" xfId="0" applyBorder="1" applyAlignment="1">
      <alignment horizontal="left" vertical="center"/>
    </xf>
    <xf numFmtId="0" fontId="26" fillId="12" borderId="21" xfId="0" applyFont="1" applyFill="1" applyBorder="1" applyAlignment="1">
      <alignment horizontal="left" vertical="center"/>
    </xf>
    <xf numFmtId="0" fontId="26" fillId="12" borderId="21" xfId="0" applyFont="1" applyFill="1" applyBorder="1" applyAlignment="1">
      <alignment horizontal="left" vertical="center" wrapText="1"/>
    </xf>
    <xf numFmtId="0" fontId="25" fillId="12" borderId="36" xfId="0" applyFont="1" applyFill="1" applyBorder="1" applyAlignment="1">
      <alignment vertical="center" wrapText="1"/>
    </xf>
    <xf numFmtId="1" fontId="26" fillId="17" borderId="1" xfId="0" applyNumberFormat="1" applyFont="1" applyFill="1" applyBorder="1" applyProtection="1">
      <protection locked="0"/>
    </xf>
    <xf numFmtId="0" fontId="3" fillId="0" borderId="0" xfId="0" applyFont="1" applyAlignment="1">
      <alignment horizontal="center"/>
    </xf>
    <xf numFmtId="1" fontId="0" fillId="0" borderId="34" xfId="0" applyNumberFormat="1" applyBorder="1" applyAlignment="1">
      <alignment horizontal="center"/>
    </xf>
    <xf numFmtId="0" fontId="9" fillId="0" borderId="0" xfId="0" applyFont="1" applyAlignment="1">
      <alignment vertical="center"/>
    </xf>
    <xf numFmtId="0" fontId="10" fillId="0" borderId="0" xfId="0" applyFont="1" applyAlignment="1">
      <alignment vertical="center"/>
    </xf>
    <xf numFmtId="0" fontId="5" fillId="5" borderId="45" xfId="0" applyFont="1" applyFill="1" applyBorder="1" applyAlignment="1">
      <alignment vertical="center"/>
    </xf>
    <xf numFmtId="0" fontId="5" fillId="13" borderId="13" xfId="0" applyFont="1" applyFill="1" applyBorder="1" applyAlignment="1">
      <alignment vertical="center"/>
    </xf>
    <xf numFmtId="168" fontId="5" fillId="13" borderId="74" xfId="0" applyNumberFormat="1" applyFont="1" applyFill="1" applyBorder="1" applyAlignment="1">
      <alignment horizontal="center"/>
    </xf>
    <xf numFmtId="0" fontId="5" fillId="13" borderId="45" xfId="0" applyFont="1" applyFill="1" applyBorder="1"/>
    <xf numFmtId="168" fontId="0" fillId="14" borderId="70" xfId="0" applyNumberFormat="1" applyFill="1" applyBorder="1" applyAlignment="1">
      <alignment horizontal="center" vertical="center"/>
    </xf>
    <xf numFmtId="0" fontId="5" fillId="14" borderId="13" xfId="0" applyFont="1" applyFill="1" applyBorder="1" applyAlignment="1">
      <alignment vertical="center"/>
    </xf>
    <xf numFmtId="168" fontId="0" fillId="14" borderId="74" xfId="0" applyNumberFormat="1" applyFill="1" applyBorder="1" applyAlignment="1">
      <alignment horizontal="center" vertical="center"/>
    </xf>
    <xf numFmtId="0" fontId="5" fillId="14" borderId="61" xfId="0" applyFont="1" applyFill="1" applyBorder="1" applyAlignment="1">
      <alignment vertical="center"/>
    </xf>
    <xf numFmtId="0" fontId="5" fillId="11" borderId="13" xfId="0" applyFont="1" applyFill="1" applyBorder="1" applyAlignment="1">
      <alignment vertical="center"/>
    </xf>
    <xf numFmtId="168" fontId="5" fillId="11" borderId="74" xfId="0" applyNumberFormat="1" applyFont="1" applyFill="1" applyBorder="1" applyAlignment="1">
      <alignment horizontal="center"/>
    </xf>
    <xf numFmtId="0" fontId="5" fillId="0" borderId="24" xfId="0" applyFont="1" applyBorder="1" applyAlignment="1">
      <alignment horizontal="center"/>
    </xf>
    <xf numFmtId="0" fontId="33" fillId="0" borderId="0" xfId="0" applyFont="1"/>
    <xf numFmtId="0" fontId="0" fillId="0" borderId="80" xfId="0" applyBorder="1"/>
    <xf numFmtId="0" fontId="0" fillId="0" borderId="80" xfId="0" applyBorder="1" applyAlignment="1">
      <alignment vertical="top" wrapText="1"/>
    </xf>
    <xf numFmtId="0" fontId="0" fillId="0" borderId="80" xfId="0" applyBorder="1" applyAlignment="1">
      <alignment horizontal="left" vertical="top" wrapText="1"/>
    </xf>
    <xf numFmtId="0" fontId="10" fillId="0" borderId="85" xfId="0" applyFont="1" applyBorder="1" applyAlignment="1">
      <alignment vertical="top" wrapText="1"/>
    </xf>
    <xf numFmtId="0" fontId="10" fillId="0" borderId="78" xfId="0" applyFont="1" applyBorder="1" applyAlignment="1">
      <alignment vertical="top" wrapText="1"/>
    </xf>
    <xf numFmtId="0" fontId="0" fillId="0" borderId="78" xfId="0" applyBorder="1"/>
    <xf numFmtId="2" fontId="0" fillId="0" borderId="16" xfId="0" applyNumberFormat="1" applyBorder="1"/>
    <xf numFmtId="2" fontId="0" fillId="0" borderId="4" xfId="0" applyNumberFormat="1" applyBorder="1"/>
    <xf numFmtId="2" fontId="0" fillId="0" borderId="19" xfId="2" applyNumberFormat="1" applyFont="1" applyBorder="1"/>
    <xf numFmtId="2" fontId="0" fillId="0" borderId="6" xfId="0" applyNumberFormat="1" applyBorder="1"/>
    <xf numFmtId="2" fontId="0" fillId="0" borderId="37" xfId="2" applyNumberFormat="1" applyFont="1" applyBorder="1"/>
    <xf numFmtId="2" fontId="0" fillId="0" borderId="14" xfId="0" applyNumberFormat="1" applyBorder="1"/>
    <xf numFmtId="2" fontId="0" fillId="0" borderId="35" xfId="2" applyNumberFormat="1" applyFont="1" applyBorder="1"/>
    <xf numFmtId="2" fontId="0" fillId="0" borderId="9" xfId="0" applyNumberFormat="1" applyBorder="1"/>
    <xf numFmtId="2" fontId="0" fillId="0" borderId="40" xfId="2" applyNumberFormat="1" applyFont="1" applyBorder="1"/>
    <xf numFmtId="2" fontId="0" fillId="0" borderId="12" xfId="0" applyNumberFormat="1" applyBorder="1"/>
    <xf numFmtId="2" fontId="9" fillId="0" borderId="50" xfId="2" applyNumberFormat="1" applyFont="1" applyBorder="1"/>
    <xf numFmtId="2" fontId="0" fillId="0" borderId="1" xfId="2" applyNumberFormat="1" applyFont="1" applyBorder="1"/>
    <xf numFmtId="0" fontId="36" fillId="0" borderId="1" xfId="0" applyFont="1" applyBorder="1" applyAlignment="1" applyProtection="1">
      <alignment vertical="center" wrapText="1"/>
      <protection locked="0"/>
    </xf>
    <xf numFmtId="0" fontId="0" fillId="0" borderId="1" xfId="0" applyBorder="1" applyProtection="1">
      <protection locked="0"/>
    </xf>
    <xf numFmtId="0" fontId="3" fillId="11" borderId="37" xfId="0" applyFont="1" applyFill="1" applyBorder="1" applyAlignment="1">
      <alignment horizontal="center" vertical="center" wrapText="1"/>
    </xf>
    <xf numFmtId="0" fontId="3" fillId="11" borderId="51" xfId="0" applyFont="1" applyFill="1" applyBorder="1" applyAlignment="1">
      <alignment horizontal="center" vertical="center" wrapText="1"/>
    </xf>
    <xf numFmtId="0" fontId="3" fillId="5" borderId="49" xfId="0" applyFont="1" applyFill="1" applyBorder="1" applyAlignment="1">
      <alignment horizontal="center" vertical="center" wrapText="1"/>
    </xf>
    <xf numFmtId="0" fontId="3" fillId="5" borderId="50" xfId="0" applyFont="1" applyFill="1" applyBorder="1" applyAlignment="1">
      <alignment horizontal="center" vertical="center" wrapText="1"/>
    </xf>
    <xf numFmtId="0" fontId="3" fillId="5" borderId="10" xfId="0" applyFont="1" applyFill="1" applyBorder="1" applyAlignment="1">
      <alignment horizontal="left" vertical="center"/>
    </xf>
    <xf numFmtId="0" fontId="0" fillId="0" borderId="2" xfId="0" applyBorder="1" applyAlignment="1">
      <alignment vertical="center"/>
    </xf>
    <xf numFmtId="1" fontId="0" fillId="7" borderId="8" xfId="0" applyNumberFormat="1" applyFill="1" applyBorder="1" applyProtection="1">
      <protection locked="0"/>
    </xf>
    <xf numFmtId="0" fontId="3" fillId="0" borderId="19" xfId="0" applyFont="1" applyBorder="1"/>
    <xf numFmtId="0" fontId="0" fillId="0" borderId="20" xfId="0" applyBorder="1"/>
    <xf numFmtId="173" fontId="0" fillId="0" borderId="21" xfId="0" applyNumberFormat="1" applyBorder="1"/>
    <xf numFmtId="0" fontId="41" fillId="0" borderId="10" xfId="0" applyFont="1" applyBorder="1"/>
    <xf numFmtId="164" fontId="42" fillId="0" borderId="11" xfId="0" applyNumberFormat="1" applyFont="1" applyBorder="1"/>
    <xf numFmtId="1" fontId="3" fillId="2" borderId="21" xfId="0" applyNumberFormat="1" applyFont="1" applyFill="1" applyBorder="1"/>
    <xf numFmtId="2" fontId="0" fillId="0" borderId="1" xfId="0" applyNumberFormat="1" applyBorder="1"/>
    <xf numFmtId="2" fontId="0" fillId="0" borderId="19" xfId="0" applyNumberFormat="1" applyBorder="1"/>
    <xf numFmtId="169" fontId="0" fillId="0" borderId="6" xfId="1" applyNumberFormat="1" applyFont="1" applyFill="1" applyBorder="1" applyProtection="1"/>
    <xf numFmtId="168" fontId="25" fillId="12" borderId="1" xfId="0" applyNumberFormat="1" applyFont="1" applyFill="1" applyBorder="1" applyAlignment="1">
      <alignment horizontal="center" vertical="center"/>
    </xf>
    <xf numFmtId="0" fontId="0" fillId="7" borderId="1" xfId="0" applyFill="1" applyBorder="1" applyAlignment="1" applyProtection="1">
      <alignment horizontal="center"/>
      <protection locked="0"/>
    </xf>
    <xf numFmtId="0" fontId="35" fillId="0" borderId="1" xfId="0" applyFont="1" applyBorder="1" applyAlignment="1" applyProtection="1">
      <alignment vertical="center" wrapText="1"/>
      <protection locked="0"/>
    </xf>
    <xf numFmtId="0" fontId="1" fillId="3" borderId="19" xfId="0" applyFont="1" applyFill="1" applyBorder="1" applyAlignment="1" applyProtection="1">
      <alignment horizontal="center" vertical="center"/>
      <protection locked="0"/>
    </xf>
    <xf numFmtId="0" fontId="35" fillId="5" borderId="1" xfId="0" applyFont="1" applyFill="1" applyBorder="1" applyAlignment="1">
      <alignment horizontal="left" vertical="center" wrapText="1"/>
    </xf>
    <xf numFmtId="0" fontId="0" fillId="0" borderId="1" xfId="0" applyBorder="1" applyAlignment="1">
      <alignment horizontal="left"/>
    </xf>
    <xf numFmtId="0" fontId="43" fillId="0" borderId="1" xfId="0" applyFont="1" applyBorder="1" applyAlignment="1">
      <alignment vertical="center" wrapText="1"/>
    </xf>
    <xf numFmtId="0" fontId="43" fillId="0" borderId="1" xfId="0" applyFont="1" applyBorder="1"/>
    <xf numFmtId="0" fontId="4" fillId="0" borderId="1" xfId="3" applyBorder="1" applyAlignment="1">
      <alignment vertical="center" wrapText="1"/>
    </xf>
    <xf numFmtId="0" fontId="44" fillId="0" borderId="1" xfId="0" applyFont="1" applyBorder="1"/>
    <xf numFmtId="0" fontId="44" fillId="0" borderId="1" xfId="0" applyFont="1" applyBorder="1" applyAlignment="1" applyProtection="1">
      <alignment vertical="center" wrapText="1"/>
      <protection locked="0"/>
    </xf>
    <xf numFmtId="0" fontId="44" fillId="0" borderId="1" xfId="0" applyFont="1" applyBorder="1" applyAlignment="1">
      <alignment wrapText="1"/>
    </xf>
    <xf numFmtId="0" fontId="43" fillId="0" borderId="1" xfId="0" applyFont="1" applyBorder="1" applyAlignment="1" applyProtection="1">
      <alignment vertical="center" wrapText="1"/>
      <protection locked="0"/>
    </xf>
    <xf numFmtId="0" fontId="4" fillId="0" borderId="1" xfId="3" applyBorder="1" applyAlignment="1" applyProtection="1">
      <alignment vertical="center" wrapText="1"/>
      <protection locked="0"/>
    </xf>
    <xf numFmtId="0" fontId="44" fillId="0" borderId="1" xfId="0" applyFont="1" applyBorder="1" applyProtection="1">
      <protection locked="0"/>
    </xf>
    <xf numFmtId="0" fontId="44" fillId="0" borderId="1" xfId="0" applyFont="1" applyBorder="1" applyAlignment="1" applyProtection="1">
      <alignment horizontal="center"/>
      <protection locked="0"/>
    </xf>
    <xf numFmtId="0" fontId="0" fillId="0" borderId="1" xfId="0" applyBorder="1" applyAlignment="1" applyProtection="1">
      <alignment horizontal="center"/>
      <protection locked="0"/>
    </xf>
    <xf numFmtId="0" fontId="0" fillId="0" borderId="1" xfId="0" applyBorder="1" applyAlignment="1" applyProtection="1">
      <alignment vertical="top"/>
      <protection locked="0"/>
    </xf>
    <xf numFmtId="165" fontId="47" fillId="0" borderId="1" xfId="0" applyNumberFormat="1" applyFont="1" applyBorder="1" applyAlignment="1">
      <alignment horizontal="center" vertical="center"/>
    </xf>
    <xf numFmtId="2" fontId="47" fillId="15" borderId="1" xfId="0" applyNumberFormat="1" applyFont="1" applyFill="1" applyBorder="1" applyProtection="1">
      <protection locked="0"/>
    </xf>
    <xf numFmtId="164" fontId="0" fillId="7" borderId="1" xfId="0" applyNumberFormat="1" applyFill="1" applyBorder="1" applyAlignment="1" applyProtection="1">
      <alignment horizontal="center"/>
      <protection locked="0"/>
    </xf>
    <xf numFmtId="165" fontId="0" fillId="7" borderId="1" xfId="0" applyNumberFormat="1" applyFill="1" applyBorder="1" applyAlignment="1" applyProtection="1">
      <alignment horizontal="center"/>
      <protection locked="0"/>
    </xf>
    <xf numFmtId="0" fontId="1" fillId="0" borderId="0" xfId="0" applyFont="1"/>
    <xf numFmtId="0" fontId="1" fillId="0" borderId="1" xfId="0" applyFont="1" applyBorder="1" applyAlignment="1" applyProtection="1">
      <alignment vertical="center"/>
      <protection locked="0"/>
    </xf>
    <xf numFmtId="0" fontId="1" fillId="3" borderId="1" xfId="0" applyFont="1" applyFill="1" applyBorder="1" applyAlignment="1">
      <alignment vertical="center"/>
    </xf>
    <xf numFmtId="0" fontId="1" fillId="3" borderId="1" xfId="0" applyFont="1" applyFill="1" applyBorder="1" applyAlignment="1" applyProtection="1">
      <alignment vertical="center"/>
      <protection locked="0"/>
    </xf>
    <xf numFmtId="0" fontId="1" fillId="0" borderId="8" xfId="0" applyFont="1" applyBorder="1" applyAlignment="1" applyProtection="1">
      <alignment vertical="center"/>
      <protection locked="0"/>
    </xf>
    <xf numFmtId="0" fontId="1" fillId="0" borderId="5" xfId="0" applyFont="1" applyBorder="1"/>
    <xf numFmtId="0" fontId="1" fillId="0" borderId="7" xfId="0" applyFont="1" applyBorder="1"/>
    <xf numFmtId="0" fontId="1" fillId="5" borderId="3" xfId="0" applyFont="1" applyFill="1" applyBorder="1" applyAlignment="1">
      <alignment vertical="center"/>
    </xf>
    <xf numFmtId="168" fontId="1" fillId="5" borderId="64" xfId="0" applyNumberFormat="1" applyFont="1" applyFill="1" applyBorder="1" applyAlignment="1">
      <alignment horizontal="center"/>
    </xf>
    <xf numFmtId="0" fontId="1" fillId="5" borderId="64" xfId="0" applyFont="1" applyFill="1" applyBorder="1" applyAlignment="1">
      <alignment vertical="center"/>
    </xf>
    <xf numFmtId="0" fontId="1" fillId="5" borderId="1" xfId="0" applyFont="1" applyFill="1" applyBorder="1" applyAlignment="1">
      <alignment vertical="center"/>
    </xf>
    <xf numFmtId="168" fontId="1" fillId="5" borderId="65" xfId="0" applyNumberFormat="1" applyFont="1" applyFill="1" applyBorder="1" applyAlignment="1">
      <alignment horizontal="center"/>
    </xf>
    <xf numFmtId="0" fontId="1" fillId="5" borderId="65" xfId="0" applyFont="1" applyFill="1" applyBorder="1" applyAlignment="1">
      <alignment vertical="center"/>
    </xf>
    <xf numFmtId="0" fontId="1" fillId="5" borderId="50" xfId="0" applyFont="1" applyFill="1" applyBorder="1" applyAlignment="1">
      <alignment vertical="center"/>
    </xf>
    <xf numFmtId="168" fontId="1" fillId="5" borderId="83" xfId="0" applyNumberFormat="1" applyFont="1" applyFill="1" applyBorder="1" applyAlignment="1">
      <alignment horizontal="center"/>
    </xf>
    <xf numFmtId="168" fontId="1" fillId="5" borderId="69" xfId="0" applyNumberFormat="1" applyFont="1" applyFill="1" applyBorder="1" applyAlignment="1">
      <alignment horizontal="center"/>
    </xf>
    <xf numFmtId="168" fontId="1" fillId="13" borderId="69" xfId="0" applyNumberFormat="1" applyFont="1" applyFill="1" applyBorder="1" applyAlignment="1">
      <alignment horizontal="center"/>
    </xf>
    <xf numFmtId="0" fontId="0" fillId="0" borderId="0" xfId="0" applyAlignment="1">
      <alignment horizontal="center"/>
    </xf>
    <xf numFmtId="0" fontId="0" fillId="0" borderId="30" xfId="0" applyBorder="1" applyAlignment="1">
      <alignment horizontal="center" vertical="center"/>
    </xf>
    <xf numFmtId="0" fontId="0" fillId="0" borderId="0" xfId="0" applyAlignment="1">
      <alignment horizontal="center" vertical="center"/>
    </xf>
    <xf numFmtId="0" fontId="3" fillId="0" borderId="31" xfId="0" applyFont="1" applyBorder="1" applyAlignment="1">
      <alignment horizontal="left" vertical="top" wrapText="1"/>
    </xf>
    <xf numFmtId="0" fontId="3" fillId="0" borderId="28" xfId="0" applyFont="1" applyBorder="1" applyAlignment="1">
      <alignment horizontal="left" vertical="top" wrapText="1"/>
    </xf>
    <xf numFmtId="0" fontId="0" fillId="0" borderId="0" xfId="0" applyAlignment="1">
      <alignment horizontal="left" vertical="center"/>
    </xf>
    <xf numFmtId="0" fontId="2" fillId="0" borderId="0" xfId="0" applyFont="1" applyAlignment="1">
      <alignment horizontal="left" vertical="center"/>
    </xf>
    <xf numFmtId="0" fontId="3" fillId="0" borderId="32" xfId="0" applyFont="1" applyBorder="1" applyAlignment="1">
      <alignment horizontal="left" vertical="top" wrapText="1"/>
    </xf>
    <xf numFmtId="0" fontId="3" fillId="0" borderId="34" xfId="0" applyFont="1" applyBorder="1" applyAlignment="1">
      <alignment horizontal="left" vertical="top" wrapText="1"/>
    </xf>
    <xf numFmtId="0" fontId="3" fillId="0" borderId="29" xfId="0" applyFont="1" applyBorder="1" applyAlignment="1">
      <alignment horizontal="left" vertical="top" wrapText="1"/>
    </xf>
    <xf numFmtId="0" fontId="3" fillId="0" borderId="23" xfId="0" applyFont="1" applyBorder="1" applyAlignment="1">
      <alignment horizontal="left" vertical="top" wrapText="1"/>
    </xf>
    <xf numFmtId="0" fontId="19" fillId="10" borderId="0" xfId="0" applyFont="1" applyFill="1" applyAlignment="1">
      <alignment horizontal="center"/>
    </xf>
    <xf numFmtId="0" fontId="3" fillId="2" borderId="31" xfId="0" applyFont="1" applyFill="1" applyBorder="1" applyAlignment="1">
      <alignment horizontal="left" vertical="top" wrapText="1"/>
    </xf>
    <xf numFmtId="0" fontId="3" fillId="2" borderId="28" xfId="0" applyFont="1" applyFill="1" applyBorder="1" applyAlignment="1">
      <alignment horizontal="left" vertical="top" wrapText="1"/>
    </xf>
    <xf numFmtId="0" fontId="19" fillId="0" borderId="29" xfId="0" applyFont="1" applyBorder="1" applyAlignment="1">
      <alignment horizontal="left" vertical="top" wrapText="1"/>
    </xf>
    <xf numFmtId="0" fontId="19" fillId="0" borderId="23" xfId="0" applyFont="1" applyBorder="1" applyAlignment="1">
      <alignment horizontal="left" vertical="top" wrapText="1"/>
    </xf>
    <xf numFmtId="0" fontId="3" fillId="0" borderId="30" xfId="0" applyFont="1" applyBorder="1" applyAlignment="1">
      <alignment horizontal="left" vertical="top" wrapText="1"/>
    </xf>
    <xf numFmtId="0" fontId="3" fillId="0" borderId="25" xfId="0" applyFont="1" applyBorder="1" applyAlignment="1">
      <alignment horizontal="left" vertical="top" wrapText="1"/>
    </xf>
    <xf numFmtId="0" fontId="3" fillId="5" borderId="29" xfId="0" applyFont="1" applyFill="1" applyBorder="1" applyAlignment="1">
      <alignment horizontal="left"/>
    </xf>
    <xf numFmtId="0" fontId="3" fillId="5" borderId="22" xfId="0" applyFont="1" applyFill="1" applyBorder="1" applyAlignment="1">
      <alignment horizontal="left"/>
    </xf>
    <xf numFmtId="0" fontId="3" fillId="5" borderId="23" xfId="0" applyFont="1" applyFill="1" applyBorder="1" applyAlignment="1">
      <alignment horizontal="left"/>
    </xf>
    <xf numFmtId="0" fontId="10" fillId="6" borderId="30" xfId="0" applyFont="1" applyFill="1" applyBorder="1" applyAlignment="1">
      <alignment horizontal="left" vertical="top" wrapText="1"/>
    </xf>
    <xf numFmtId="0" fontId="10" fillId="6" borderId="0" xfId="0" applyFont="1" applyFill="1" applyAlignment="1">
      <alignment horizontal="left" vertical="top" wrapText="1"/>
    </xf>
    <xf numFmtId="0" fontId="10" fillId="6" borderId="25" xfId="0" applyFont="1" applyFill="1" applyBorder="1" applyAlignment="1">
      <alignment horizontal="left" vertical="top" wrapText="1"/>
    </xf>
    <xf numFmtId="0" fontId="10" fillId="4" borderId="30" xfId="0" applyFont="1" applyFill="1" applyBorder="1" applyAlignment="1">
      <alignment horizontal="left" vertical="top" wrapText="1"/>
    </xf>
    <xf numFmtId="0" fontId="9" fillId="4" borderId="0" xfId="0" applyFont="1" applyFill="1" applyAlignment="1">
      <alignment horizontal="left" vertical="top" wrapText="1"/>
    </xf>
    <xf numFmtId="0" fontId="9" fillId="4" borderId="25" xfId="0" applyFont="1" applyFill="1" applyBorder="1" applyAlignment="1">
      <alignment horizontal="left" vertical="top" wrapText="1"/>
    </xf>
    <xf numFmtId="0" fontId="10" fillId="4" borderId="0" xfId="0" applyFont="1" applyFill="1" applyAlignment="1">
      <alignment horizontal="left" vertical="top" wrapText="1"/>
    </xf>
    <xf numFmtId="0" fontId="10" fillId="4" borderId="25" xfId="0" applyFont="1" applyFill="1" applyBorder="1" applyAlignment="1">
      <alignment horizontal="left" vertical="top" wrapText="1"/>
    </xf>
    <xf numFmtId="49" fontId="0" fillId="2" borderId="30" xfId="0" applyNumberFormat="1" applyFill="1" applyBorder="1" applyAlignment="1" applyProtection="1">
      <alignment horizontal="left" vertical="top" wrapText="1"/>
      <protection locked="0"/>
    </xf>
    <xf numFmtId="49" fontId="0" fillId="2" borderId="0" xfId="0" applyNumberFormat="1" applyFill="1" applyAlignment="1" applyProtection="1">
      <alignment horizontal="left" vertical="top"/>
      <protection locked="0"/>
    </xf>
    <xf numFmtId="49" fontId="0" fillId="2" borderId="25" xfId="0" applyNumberFormat="1" applyFill="1" applyBorder="1" applyAlignment="1" applyProtection="1">
      <alignment horizontal="left" vertical="top"/>
      <protection locked="0"/>
    </xf>
    <xf numFmtId="49" fontId="0" fillId="2" borderId="30" xfId="0" applyNumberFormat="1" applyFill="1" applyBorder="1" applyAlignment="1" applyProtection="1">
      <alignment horizontal="left" vertical="top"/>
      <protection locked="0"/>
    </xf>
    <xf numFmtId="49" fontId="0" fillId="2" borderId="31" xfId="0" applyNumberFormat="1" applyFill="1" applyBorder="1" applyAlignment="1" applyProtection="1">
      <alignment horizontal="left" vertical="top"/>
      <protection locked="0"/>
    </xf>
    <xf numFmtId="49" fontId="0" fillId="2" borderId="27" xfId="0" applyNumberFormat="1" applyFill="1" applyBorder="1" applyAlignment="1" applyProtection="1">
      <alignment horizontal="left" vertical="top"/>
      <protection locked="0"/>
    </xf>
    <xf numFmtId="49" fontId="0" fillId="2" borderId="28" xfId="0" applyNumberFormat="1" applyFill="1" applyBorder="1" applyAlignment="1" applyProtection="1">
      <alignment horizontal="left" vertical="top"/>
      <protection locked="0"/>
    </xf>
    <xf numFmtId="0" fontId="17" fillId="5" borderId="29" xfId="0" applyFont="1" applyFill="1" applyBorder="1" applyAlignment="1">
      <alignment horizontal="left"/>
    </xf>
    <xf numFmtId="0" fontId="18" fillId="5" borderId="22" xfId="0" applyFont="1" applyFill="1" applyBorder="1" applyAlignment="1">
      <alignment horizontal="left"/>
    </xf>
    <xf numFmtId="0" fontId="18" fillId="5" borderId="23" xfId="0" applyFont="1" applyFill="1" applyBorder="1" applyAlignment="1">
      <alignment horizontal="left"/>
    </xf>
    <xf numFmtId="49" fontId="45" fillId="0" borderId="30" xfId="0" applyNumberFormat="1" applyFont="1" applyBorder="1" applyAlignment="1" applyProtection="1">
      <alignment horizontal="left" vertical="top" wrapText="1"/>
      <protection locked="0"/>
    </xf>
    <xf numFmtId="49" fontId="46" fillId="0" borderId="0" xfId="0" applyNumberFormat="1" applyFont="1" applyAlignment="1" applyProtection="1">
      <alignment horizontal="left" vertical="top"/>
      <protection locked="0"/>
    </xf>
    <xf numFmtId="49" fontId="46" fillId="0" borderId="25" xfId="0" applyNumberFormat="1" applyFont="1" applyBorder="1" applyAlignment="1" applyProtection="1">
      <alignment horizontal="left" vertical="top"/>
      <protection locked="0"/>
    </xf>
    <xf numFmtId="49" fontId="46" fillId="0" borderId="30" xfId="0" applyNumberFormat="1" applyFont="1" applyBorder="1" applyAlignment="1" applyProtection="1">
      <alignment horizontal="left" vertical="top"/>
      <protection locked="0"/>
    </xf>
    <xf numFmtId="49" fontId="46" fillId="0" borderId="31" xfId="0" applyNumberFormat="1" applyFont="1" applyBorder="1" applyAlignment="1" applyProtection="1">
      <alignment horizontal="left" vertical="top"/>
      <protection locked="0"/>
    </xf>
    <xf numFmtId="49" fontId="46" fillId="0" borderId="27" xfId="0" applyNumberFormat="1" applyFont="1" applyBorder="1" applyAlignment="1" applyProtection="1">
      <alignment horizontal="left" vertical="top"/>
      <protection locked="0"/>
    </xf>
    <xf numFmtId="49" fontId="46" fillId="0" borderId="28" xfId="0" applyNumberFormat="1" applyFont="1" applyBorder="1" applyAlignment="1" applyProtection="1">
      <alignment horizontal="left" vertical="top"/>
      <protection locked="0"/>
    </xf>
    <xf numFmtId="49" fontId="46" fillId="0" borderId="0" xfId="0" applyNumberFormat="1" applyFont="1" applyAlignment="1" applyProtection="1">
      <alignment horizontal="left" vertical="top" wrapText="1"/>
      <protection locked="0"/>
    </xf>
    <xf numFmtId="49" fontId="46" fillId="0" borderId="25" xfId="0" applyNumberFormat="1" applyFont="1" applyBorder="1" applyAlignment="1" applyProtection="1">
      <alignment horizontal="left" vertical="top" wrapText="1"/>
      <protection locked="0"/>
    </xf>
    <xf numFmtId="49" fontId="46" fillId="0" borderId="30" xfId="0" applyNumberFormat="1" applyFont="1" applyBorder="1" applyAlignment="1" applyProtection="1">
      <alignment horizontal="left" vertical="top" wrapText="1"/>
      <protection locked="0"/>
    </xf>
    <xf numFmtId="49" fontId="46" fillId="0" borderId="31" xfId="0" applyNumberFormat="1" applyFont="1" applyBorder="1" applyAlignment="1" applyProtection="1">
      <alignment horizontal="left" vertical="top" wrapText="1"/>
      <protection locked="0"/>
    </xf>
    <xf numFmtId="49" fontId="46" fillId="0" borderId="27" xfId="0" applyNumberFormat="1" applyFont="1" applyBorder="1" applyAlignment="1" applyProtection="1">
      <alignment horizontal="left" vertical="top" wrapText="1"/>
      <protection locked="0"/>
    </xf>
    <xf numFmtId="49" fontId="46" fillId="0" borderId="28" xfId="0" applyNumberFormat="1" applyFont="1" applyBorder="1" applyAlignment="1" applyProtection="1">
      <alignment horizontal="left" vertical="top" wrapText="1"/>
      <protection locked="0"/>
    </xf>
    <xf numFmtId="0" fontId="13" fillId="5" borderId="32" xfId="0" applyFont="1" applyFill="1" applyBorder="1" applyAlignment="1">
      <alignment horizontal="center"/>
    </xf>
    <xf numFmtId="0" fontId="13" fillId="5" borderId="33" xfId="0" applyFont="1" applyFill="1" applyBorder="1" applyAlignment="1">
      <alignment horizontal="center"/>
    </xf>
    <xf numFmtId="0" fontId="13" fillId="5" borderId="34" xfId="0" applyFont="1" applyFill="1" applyBorder="1" applyAlignment="1">
      <alignment horizontal="center"/>
    </xf>
    <xf numFmtId="0" fontId="0" fillId="0" borderId="40" xfId="0" applyBorder="1" applyAlignment="1">
      <alignment horizontal="center"/>
    </xf>
    <xf numFmtId="0" fontId="0" fillId="0" borderId="48" xfId="0" applyBorder="1" applyAlignment="1">
      <alignment horizontal="center"/>
    </xf>
    <xf numFmtId="0" fontId="6" fillId="4" borderId="30" xfId="0" applyFont="1" applyFill="1" applyBorder="1" applyAlignment="1">
      <alignment horizontal="left" vertical="top" wrapText="1"/>
    </xf>
    <xf numFmtId="0" fontId="0" fillId="4" borderId="0" xfId="0" applyFill="1" applyAlignment="1">
      <alignment horizontal="left" vertical="top" wrapText="1"/>
    </xf>
    <xf numFmtId="0" fontId="0" fillId="4" borderId="25" xfId="0" applyFill="1" applyBorder="1" applyAlignment="1">
      <alignment horizontal="left" vertical="top" wrapText="1"/>
    </xf>
    <xf numFmtId="49" fontId="0" fillId="0" borderId="30" xfId="0" applyNumberFormat="1" applyBorder="1" applyAlignment="1" applyProtection="1">
      <alignment horizontal="left" vertical="top"/>
      <protection locked="0"/>
    </xf>
    <xf numFmtId="49" fontId="0" fillId="0" borderId="0" xfId="0" applyNumberFormat="1" applyAlignment="1" applyProtection="1">
      <alignment horizontal="left" vertical="top"/>
      <protection locked="0"/>
    </xf>
    <xf numFmtId="49" fontId="0" fillId="0" borderId="25" xfId="0" applyNumberFormat="1" applyBorder="1" applyAlignment="1" applyProtection="1">
      <alignment horizontal="left" vertical="top"/>
      <protection locked="0"/>
    </xf>
    <xf numFmtId="49" fontId="0" fillId="0" borderId="31" xfId="0" applyNumberFormat="1" applyBorder="1" applyAlignment="1" applyProtection="1">
      <alignment horizontal="left" vertical="top"/>
      <protection locked="0"/>
    </xf>
    <xf numFmtId="49" fontId="0" fillId="0" borderId="27" xfId="0" applyNumberFormat="1" applyBorder="1" applyAlignment="1" applyProtection="1">
      <alignment horizontal="left" vertical="top"/>
      <protection locked="0"/>
    </xf>
    <xf numFmtId="49" fontId="0" fillId="0" borderId="28" xfId="0" applyNumberFormat="1" applyBorder="1" applyAlignment="1" applyProtection="1">
      <alignment horizontal="left" vertical="top"/>
      <protection locked="0"/>
    </xf>
    <xf numFmtId="49" fontId="3" fillId="8" borderId="24" xfId="0" applyNumberFormat="1" applyFont="1" applyFill="1" applyBorder="1" applyAlignment="1" applyProtection="1">
      <alignment horizontal="center" vertical="top" wrapText="1"/>
      <protection locked="0"/>
    </xf>
    <xf numFmtId="49" fontId="3" fillId="8" borderId="46" xfId="0" applyNumberFormat="1" applyFont="1" applyFill="1" applyBorder="1" applyAlignment="1" applyProtection="1">
      <alignment horizontal="center" vertical="top" wrapText="1"/>
      <protection locked="0"/>
    </xf>
    <xf numFmtId="49" fontId="3" fillId="8" borderId="0" xfId="0" applyNumberFormat="1" applyFont="1" applyFill="1" applyAlignment="1" applyProtection="1">
      <alignment horizontal="center" vertical="top" wrapText="1"/>
      <protection locked="0"/>
    </xf>
    <xf numFmtId="0" fontId="0" fillId="0" borderId="24" xfId="0" applyBorder="1" applyAlignment="1">
      <alignment horizontal="center"/>
    </xf>
    <xf numFmtId="0" fontId="0" fillId="0" borderId="46" xfId="0" applyBorder="1" applyAlignment="1">
      <alignment horizontal="center"/>
    </xf>
    <xf numFmtId="0" fontId="19" fillId="0" borderId="33" xfId="0" applyFont="1" applyBorder="1" applyAlignment="1">
      <alignment horizontal="left"/>
    </xf>
    <xf numFmtId="49" fontId="3" fillId="8" borderId="30" xfId="0" applyNumberFormat="1" applyFont="1" applyFill="1" applyBorder="1" applyAlignment="1" applyProtection="1">
      <alignment horizontal="center" vertical="top" wrapText="1"/>
      <protection locked="0"/>
    </xf>
    <xf numFmtId="0" fontId="3" fillId="0" borderId="19" xfId="0" applyFont="1" applyBorder="1" applyAlignment="1">
      <alignment horizontal="left" vertical="top"/>
    </xf>
    <xf numFmtId="0" fontId="3" fillId="0" borderId="21" xfId="0" applyFont="1" applyBorder="1" applyAlignment="1">
      <alignment horizontal="left" vertical="top"/>
    </xf>
    <xf numFmtId="0" fontId="0" fillId="0" borderId="41" xfId="0" applyBorder="1" applyAlignment="1">
      <alignment horizontal="center"/>
    </xf>
    <xf numFmtId="0" fontId="0" fillId="0" borderId="30" xfId="0" applyBorder="1" applyAlignment="1">
      <alignment horizontal="center"/>
    </xf>
    <xf numFmtId="0" fontId="3" fillId="0" borderId="30" xfId="0" applyFont="1" applyBorder="1" applyAlignment="1">
      <alignment horizontal="center"/>
    </xf>
    <xf numFmtId="0" fontId="3" fillId="0" borderId="46" xfId="0" applyFont="1" applyBorder="1" applyAlignment="1">
      <alignment horizontal="center"/>
    </xf>
    <xf numFmtId="0" fontId="0" fillId="0" borderId="47" xfId="0" applyBorder="1" applyAlignment="1">
      <alignment horizontal="center"/>
    </xf>
    <xf numFmtId="0" fontId="43" fillId="0" borderId="1" xfId="0" applyFont="1" applyBorder="1" applyAlignment="1" applyProtection="1">
      <alignment vertical="center" wrapText="1"/>
      <protection locked="0"/>
    </xf>
    <xf numFmtId="0" fontId="44" fillId="0" borderId="1" xfId="0" applyFont="1" applyBorder="1" applyAlignment="1" applyProtection="1">
      <alignment vertical="center" wrapText="1"/>
      <protection locked="0"/>
    </xf>
    <xf numFmtId="0" fontId="8" fillId="4" borderId="30" xfId="0" applyFont="1" applyFill="1" applyBorder="1" applyAlignment="1">
      <alignment horizontal="center" vertical="center" wrapText="1"/>
    </xf>
    <xf numFmtId="0" fontId="8" fillId="4" borderId="0" xfId="0" applyFont="1" applyFill="1" applyAlignment="1">
      <alignment horizontal="center" vertical="center" wrapText="1"/>
    </xf>
    <xf numFmtId="0" fontId="8" fillId="4" borderId="25" xfId="0" applyFont="1" applyFill="1" applyBorder="1" applyAlignment="1">
      <alignment horizontal="center" vertical="center" wrapText="1"/>
    </xf>
    <xf numFmtId="0" fontId="37" fillId="5" borderId="32" xfId="0" applyFont="1" applyFill="1" applyBorder="1" applyAlignment="1">
      <alignment horizontal="center" vertical="center"/>
    </xf>
    <xf numFmtId="0" fontId="38" fillId="5" borderId="33" xfId="0" applyFont="1" applyFill="1" applyBorder="1" applyAlignment="1">
      <alignment horizontal="center" vertical="center"/>
    </xf>
    <xf numFmtId="0" fontId="38" fillId="5" borderId="34" xfId="0" applyFont="1" applyFill="1" applyBorder="1" applyAlignment="1">
      <alignment horizontal="center" vertical="center"/>
    </xf>
    <xf numFmtId="0" fontId="1" fillId="2" borderId="19" xfId="0" applyFont="1" applyFill="1" applyBorder="1" applyAlignment="1">
      <alignment horizontal="left" vertical="center" wrapText="1"/>
    </xf>
    <xf numFmtId="0" fontId="1" fillId="2" borderId="20" xfId="0" applyFont="1" applyFill="1" applyBorder="1" applyAlignment="1">
      <alignment horizontal="left" vertical="center" wrapText="1"/>
    </xf>
    <xf numFmtId="0" fontId="1" fillId="2" borderId="89" xfId="0" applyFont="1" applyFill="1" applyBorder="1" applyAlignment="1">
      <alignment horizontal="left" vertical="center" wrapText="1"/>
    </xf>
    <xf numFmtId="0" fontId="1" fillId="3" borderId="19" xfId="0" applyFont="1" applyFill="1" applyBorder="1" applyAlignment="1">
      <alignment horizontal="left" vertical="center"/>
    </xf>
    <xf numFmtId="0" fontId="1" fillId="3" borderId="20" xfId="0" applyFont="1" applyFill="1" applyBorder="1" applyAlignment="1">
      <alignment horizontal="left" vertical="center"/>
    </xf>
    <xf numFmtId="0" fontId="1" fillId="3" borderId="89" xfId="0" applyFont="1" applyFill="1" applyBorder="1" applyAlignment="1">
      <alignment horizontal="left" vertical="center"/>
    </xf>
    <xf numFmtId="0" fontId="1" fillId="3" borderId="35" xfId="0" applyFont="1" applyFill="1" applyBorder="1" applyAlignment="1">
      <alignment horizontal="left" vertical="center" wrapText="1"/>
    </xf>
    <xf numFmtId="0" fontId="1" fillId="3" borderId="62" xfId="0" applyFont="1" applyFill="1" applyBorder="1" applyAlignment="1">
      <alignment horizontal="left" vertical="center" wrapText="1"/>
    </xf>
    <xf numFmtId="0" fontId="1" fillId="3" borderId="63" xfId="0" applyFont="1" applyFill="1" applyBorder="1" applyAlignment="1">
      <alignment horizontal="left" vertical="center" wrapText="1"/>
    </xf>
    <xf numFmtId="0" fontId="40" fillId="5" borderId="55" xfId="0" applyFont="1" applyFill="1" applyBorder="1" applyAlignment="1">
      <alignment horizontal="center" vertical="center" wrapText="1"/>
    </xf>
    <xf numFmtId="0" fontId="40" fillId="5" borderId="43" xfId="0" applyFont="1" applyFill="1" applyBorder="1" applyAlignment="1">
      <alignment horizontal="center" vertical="center" wrapText="1"/>
    </xf>
    <xf numFmtId="0" fontId="40" fillId="5" borderId="44"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167" fontId="0" fillId="0" borderId="16" xfId="0" applyNumberFormat="1" applyBorder="1" applyAlignment="1" applyProtection="1">
      <alignment horizontal="center" vertical="center"/>
      <protection locked="0"/>
    </xf>
    <xf numFmtId="167" fontId="0" fillId="0" borderId="71"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167" fontId="0" fillId="0" borderId="21" xfId="0" applyNumberFormat="1" applyBorder="1" applyAlignment="1" applyProtection="1">
      <alignment horizontal="center" vertical="center"/>
      <protection locked="0"/>
    </xf>
    <xf numFmtId="2" fontId="0" fillId="0" borderId="35" xfId="0" applyNumberFormat="1" applyBorder="1" applyAlignment="1" applyProtection="1">
      <alignment horizontal="center" vertical="center"/>
      <protection locked="0"/>
    </xf>
    <xf numFmtId="2" fontId="0" fillId="0" borderId="36" xfId="0" applyNumberFormat="1" applyBorder="1" applyAlignment="1" applyProtection="1">
      <alignment horizontal="center" vertical="center"/>
      <protection locked="0"/>
    </xf>
    <xf numFmtId="0" fontId="0" fillId="6" borderId="82" xfId="0" applyFill="1" applyBorder="1" applyAlignment="1">
      <alignment horizontal="center" vertical="center"/>
    </xf>
    <xf numFmtId="0" fontId="0" fillId="6" borderId="22" xfId="0" applyFill="1" applyBorder="1" applyAlignment="1">
      <alignment horizontal="center" vertical="center"/>
    </xf>
    <xf numFmtId="0" fontId="0" fillId="6" borderId="23" xfId="0" applyFill="1" applyBorder="1" applyAlignment="1">
      <alignment horizontal="center" vertical="center"/>
    </xf>
    <xf numFmtId="0" fontId="0" fillId="6" borderId="24" xfId="0" applyFill="1" applyBorder="1" applyAlignment="1">
      <alignment horizontal="center" vertical="center"/>
    </xf>
    <xf numFmtId="0" fontId="0" fillId="6" borderId="0" xfId="0" applyFill="1" applyAlignment="1">
      <alignment horizontal="center" vertical="center"/>
    </xf>
    <xf numFmtId="0" fontId="0" fillId="6" borderId="25" xfId="0" applyFill="1" applyBorder="1" applyAlignment="1">
      <alignment horizontal="center" vertical="center"/>
    </xf>
    <xf numFmtId="0" fontId="0" fillId="6" borderId="26" xfId="0" applyFill="1" applyBorder="1" applyAlignment="1">
      <alignment horizontal="center" vertical="center"/>
    </xf>
    <xf numFmtId="0" fontId="0" fillId="6" borderId="27" xfId="0" applyFill="1" applyBorder="1" applyAlignment="1">
      <alignment horizontal="center" vertical="center"/>
    </xf>
    <xf numFmtId="0" fontId="0" fillId="6" borderId="28" xfId="0" applyFill="1" applyBorder="1" applyAlignment="1">
      <alignment horizontal="center" vertical="center"/>
    </xf>
    <xf numFmtId="0" fontId="8" fillId="5" borderId="2" xfId="0" applyFont="1" applyFill="1" applyBorder="1" applyAlignment="1">
      <alignment horizontal="center" vertical="center" wrapText="1"/>
    </xf>
    <xf numFmtId="0" fontId="1" fillId="3" borderId="19" xfId="0" applyFont="1" applyFill="1" applyBorder="1" applyAlignment="1">
      <alignment horizontal="left" vertical="center" wrapText="1"/>
    </xf>
    <xf numFmtId="0" fontId="1" fillId="3" borderId="20" xfId="0" applyFont="1" applyFill="1" applyBorder="1" applyAlignment="1">
      <alignment horizontal="left" vertical="center" wrapText="1"/>
    </xf>
    <xf numFmtId="0" fontId="1" fillId="3" borderId="89" xfId="0" applyFont="1" applyFill="1" applyBorder="1" applyAlignment="1">
      <alignment horizontal="left" vertical="center" wrapText="1"/>
    </xf>
    <xf numFmtId="0" fontId="1" fillId="3" borderId="19" xfId="0" applyFont="1" applyFill="1" applyBorder="1" applyAlignment="1" applyProtection="1">
      <alignment horizontal="center" vertical="center"/>
      <protection locked="0"/>
    </xf>
    <xf numFmtId="0" fontId="1" fillId="3" borderId="20" xfId="0" applyFont="1" applyFill="1" applyBorder="1" applyAlignment="1" applyProtection="1">
      <alignment horizontal="center" vertical="center"/>
      <protection locked="0"/>
    </xf>
    <xf numFmtId="0" fontId="1" fillId="3" borderId="89" xfId="0" applyFont="1" applyFill="1" applyBorder="1" applyAlignment="1" applyProtection="1">
      <alignment horizontal="center" vertical="center"/>
      <protection locked="0"/>
    </xf>
    <xf numFmtId="0" fontId="0" fillId="6" borderId="37" xfId="0" applyFill="1" applyBorder="1" applyAlignment="1">
      <alignment horizontal="center" vertical="center"/>
    </xf>
    <xf numFmtId="0" fontId="0" fillId="6" borderId="38" xfId="0" applyFill="1" applyBorder="1" applyAlignment="1">
      <alignment horizontal="center" vertical="center"/>
    </xf>
    <xf numFmtId="0" fontId="0" fillId="6" borderId="39" xfId="0" applyFill="1" applyBorder="1" applyAlignment="1">
      <alignment horizontal="center" vertical="center"/>
    </xf>
    <xf numFmtId="0" fontId="0" fillId="6" borderId="40" xfId="0" applyFill="1" applyBorder="1" applyAlignment="1">
      <alignment horizontal="center" vertical="center"/>
    </xf>
    <xf numFmtId="0" fontId="0" fillId="6" borderId="41" xfId="0" applyFill="1" applyBorder="1" applyAlignment="1">
      <alignment horizontal="center" vertical="center"/>
    </xf>
    <xf numFmtId="0" fontId="0" fillId="6" borderId="42" xfId="0" applyFill="1" applyBorder="1" applyAlignment="1">
      <alignment horizontal="center" vertical="center"/>
    </xf>
    <xf numFmtId="0" fontId="1" fillId="3" borderId="19" xfId="0" applyFont="1" applyFill="1" applyBorder="1" applyAlignment="1">
      <alignment horizontal="center" vertical="center"/>
    </xf>
    <xf numFmtId="0" fontId="1" fillId="3" borderId="21" xfId="0" applyFont="1" applyFill="1" applyBorder="1" applyAlignment="1">
      <alignment horizontal="center" vertical="center"/>
    </xf>
    <xf numFmtId="0" fontId="3" fillId="2" borderId="19" xfId="0" applyFont="1" applyFill="1" applyBorder="1" applyAlignment="1">
      <alignment horizontal="left" vertical="center" wrapText="1"/>
    </xf>
    <xf numFmtId="0" fontId="3" fillId="2" borderId="21" xfId="0" applyFont="1" applyFill="1" applyBorder="1" applyAlignment="1">
      <alignment horizontal="left" vertical="center" wrapText="1"/>
    </xf>
    <xf numFmtId="0" fontId="0" fillId="0" borderId="19" xfId="0" applyBorder="1" applyAlignment="1">
      <alignment horizontal="center"/>
    </xf>
    <xf numFmtId="0" fontId="0" fillId="0" borderId="20" xfId="0" applyBorder="1" applyAlignment="1">
      <alignment horizontal="center"/>
    </xf>
    <xf numFmtId="0" fontId="0" fillId="0" borderId="89" xfId="0" applyBorder="1" applyAlignment="1">
      <alignment horizontal="center"/>
    </xf>
    <xf numFmtId="0" fontId="3" fillId="6" borderId="52" xfId="0" applyFont="1" applyFill="1" applyBorder="1" applyAlignment="1">
      <alignment horizontal="left"/>
    </xf>
    <xf numFmtId="0" fontId="3" fillId="6" borderId="17" xfId="0" applyFont="1" applyFill="1" applyBorder="1" applyAlignment="1">
      <alignment horizontal="left"/>
    </xf>
    <xf numFmtId="0" fontId="3" fillId="6" borderId="18" xfId="0" applyFont="1" applyFill="1" applyBorder="1" applyAlignment="1">
      <alignment horizontal="left"/>
    </xf>
    <xf numFmtId="0" fontId="8" fillId="5" borderId="53" xfId="0" applyFont="1" applyFill="1" applyBorder="1" applyAlignment="1">
      <alignment horizontal="center" vertical="center" wrapText="1"/>
    </xf>
    <xf numFmtId="0" fontId="8" fillId="5" borderId="54" xfId="0" applyFont="1" applyFill="1" applyBorder="1" applyAlignment="1">
      <alignment horizontal="center" vertical="center" wrapText="1"/>
    </xf>
    <xf numFmtId="0" fontId="3" fillId="7" borderId="19" xfId="0" applyFont="1" applyFill="1" applyBorder="1" applyAlignment="1">
      <alignment horizontal="center" vertical="center"/>
    </xf>
    <xf numFmtId="0" fontId="3" fillId="7" borderId="20" xfId="0" applyFont="1" applyFill="1" applyBorder="1" applyAlignment="1">
      <alignment horizontal="center" vertical="center"/>
    </xf>
    <xf numFmtId="0" fontId="3" fillId="7" borderId="21" xfId="0" applyFont="1" applyFill="1" applyBorder="1" applyAlignment="1">
      <alignment horizontal="center" vertical="center"/>
    </xf>
    <xf numFmtId="0" fontId="34" fillId="16" borderId="87" xfId="4" applyFont="1" applyBorder="1" applyAlignment="1">
      <alignment horizontal="left" vertical="center" wrapText="1"/>
    </xf>
    <xf numFmtId="0" fontId="34" fillId="16" borderId="88" xfId="4" applyFont="1" applyBorder="1" applyAlignment="1">
      <alignment horizontal="left" vertical="center" wrapText="1"/>
    </xf>
    <xf numFmtId="0" fontId="34" fillId="16" borderId="86" xfId="4" applyFont="1" applyBorder="1" applyAlignment="1">
      <alignment horizontal="left" vertical="center" wrapText="1"/>
    </xf>
    <xf numFmtId="0" fontId="3" fillId="0" borderId="32" xfId="0" applyFont="1" applyBorder="1" applyAlignment="1">
      <alignment horizontal="left" vertical="top"/>
    </xf>
    <xf numFmtId="0" fontId="3" fillId="0" borderId="34" xfId="0" applyFont="1" applyBorder="1" applyAlignment="1">
      <alignment horizontal="left" vertical="top"/>
    </xf>
    <xf numFmtId="0" fontId="0" fillId="0" borderId="1" xfId="0" applyBorder="1" applyAlignment="1">
      <alignment horizontal="left" vertical="top"/>
    </xf>
    <xf numFmtId="0" fontId="0" fillId="7" borderId="1" xfId="0" applyFill="1" applyBorder="1" applyAlignment="1" applyProtection="1">
      <alignment horizontal="center"/>
      <protection locked="0"/>
    </xf>
    <xf numFmtId="0" fontId="0" fillId="7" borderId="6" xfId="0" applyFill="1" applyBorder="1" applyAlignment="1" applyProtection="1">
      <alignment horizontal="center"/>
      <protection locked="0"/>
    </xf>
    <xf numFmtId="0" fontId="5" fillId="13" borderId="59" xfId="0" applyFont="1" applyFill="1" applyBorder="1" applyAlignment="1">
      <alignment horizontal="center" vertical="center"/>
    </xf>
    <xf numFmtId="0" fontId="5" fillId="13" borderId="10" xfId="0" applyFont="1" applyFill="1" applyBorder="1" applyAlignment="1">
      <alignment horizontal="center" vertical="center"/>
    </xf>
    <xf numFmtId="0" fontId="5" fillId="5" borderId="55" xfId="0" applyFont="1" applyFill="1" applyBorder="1" applyAlignment="1">
      <alignment horizontal="center" vertical="center"/>
    </xf>
    <xf numFmtId="0" fontId="5" fillId="5" borderId="72" xfId="0" applyFont="1" applyFill="1" applyBorder="1" applyAlignment="1">
      <alignment horizontal="center" vertical="center"/>
    </xf>
    <xf numFmtId="0" fontId="5" fillId="5" borderId="30" xfId="0" applyFont="1" applyFill="1" applyBorder="1" applyAlignment="1">
      <alignment horizontal="center" vertical="center"/>
    </xf>
    <xf numFmtId="0" fontId="5" fillId="5" borderId="10" xfId="0" applyFont="1" applyFill="1" applyBorder="1" applyAlignment="1">
      <alignment horizontal="center" vertical="center"/>
    </xf>
    <xf numFmtId="0" fontId="3" fillId="14" borderId="59" xfId="0" applyFont="1" applyFill="1" applyBorder="1" applyAlignment="1">
      <alignment horizontal="center" vertical="center"/>
    </xf>
    <xf numFmtId="0" fontId="3" fillId="14" borderId="84" xfId="0" applyFont="1" applyFill="1" applyBorder="1" applyAlignment="1">
      <alignment horizontal="center" vertical="center"/>
    </xf>
    <xf numFmtId="0" fontId="5" fillId="5" borderId="31" xfId="0" applyFont="1" applyFill="1" applyBorder="1" applyAlignment="1">
      <alignment horizontal="center" vertical="center"/>
    </xf>
    <xf numFmtId="0" fontId="5" fillId="5" borderId="27" xfId="0" applyFont="1" applyFill="1" applyBorder="1" applyAlignment="1">
      <alignment horizontal="center" vertical="center"/>
    </xf>
    <xf numFmtId="0" fontId="0" fillId="0" borderId="68" xfId="0" applyBorder="1" applyAlignment="1">
      <alignment horizontal="center" vertical="center" wrapText="1"/>
    </xf>
    <xf numFmtId="0" fontId="0" fillId="0" borderId="69" xfId="0" applyBorder="1" applyAlignment="1">
      <alignment horizontal="center" vertical="center" wrapText="1"/>
    </xf>
    <xf numFmtId="0" fontId="0" fillId="0" borderId="70" xfId="0" applyBorder="1" applyAlignment="1">
      <alignment horizontal="center" vertical="center" wrapText="1"/>
    </xf>
    <xf numFmtId="0" fontId="3" fillId="0" borderId="52" xfId="0" applyFont="1" applyBorder="1" applyAlignment="1">
      <alignment horizontal="center" vertical="center" wrapText="1"/>
    </xf>
    <xf numFmtId="0" fontId="3" fillId="0" borderId="17" xfId="0" applyFont="1" applyBorder="1" applyAlignment="1">
      <alignment horizontal="center" vertical="center" wrapText="1"/>
    </xf>
    <xf numFmtId="2" fontId="28" fillId="0" borderId="16" xfId="0" applyNumberFormat="1" applyFont="1" applyBorder="1" applyAlignment="1">
      <alignment horizontal="center" vertical="center"/>
    </xf>
    <xf numFmtId="2" fontId="28" fillId="0" borderId="17" xfId="0" applyNumberFormat="1" applyFont="1" applyBorder="1" applyAlignment="1">
      <alignment horizontal="center" vertical="center"/>
    </xf>
    <xf numFmtId="2" fontId="28" fillId="0" borderId="18" xfId="0" applyNumberFormat="1" applyFont="1" applyBorder="1" applyAlignment="1">
      <alignment horizontal="center" vertical="center"/>
    </xf>
    <xf numFmtId="0" fontId="6" fillId="0" borderId="31" xfId="0" applyFont="1" applyBorder="1" applyAlignment="1">
      <alignment horizontal="center" vertical="center" wrapText="1"/>
    </xf>
    <xf numFmtId="0" fontId="6" fillId="0" borderId="27" xfId="0" applyFont="1" applyBorder="1" applyAlignment="1">
      <alignment horizontal="center" vertical="center" wrapText="1"/>
    </xf>
    <xf numFmtId="1" fontId="6" fillId="0" borderId="35" xfId="0" applyNumberFormat="1" applyFont="1" applyBorder="1" applyAlignment="1">
      <alignment horizontal="center" vertical="center"/>
    </xf>
    <xf numFmtId="1" fontId="6" fillId="0" borderId="62" xfId="0" applyNumberFormat="1" applyFont="1" applyBorder="1" applyAlignment="1">
      <alignment horizontal="center" vertical="center"/>
    </xf>
    <xf numFmtId="1" fontId="6" fillId="0" borderId="63" xfId="0" applyNumberFormat="1" applyFont="1" applyBorder="1" applyAlignment="1">
      <alignment horizontal="center" vertical="center"/>
    </xf>
    <xf numFmtId="0" fontId="3" fillId="0" borderId="64" xfId="0" applyFont="1" applyBorder="1" applyAlignment="1">
      <alignment horizontal="center" vertical="center" wrapText="1"/>
    </xf>
    <xf numFmtId="0" fontId="3" fillId="0" borderId="83" xfId="0" applyFont="1" applyBorder="1" applyAlignment="1">
      <alignment horizontal="center" vertical="center" wrapText="1"/>
    </xf>
    <xf numFmtId="1" fontId="3" fillId="0" borderId="32" xfId="0" applyNumberFormat="1" applyFont="1" applyBorder="1" applyAlignment="1">
      <alignment horizontal="center" vertical="center"/>
    </xf>
    <xf numFmtId="1" fontId="3" fillId="0" borderId="33" xfId="0" applyNumberFormat="1" applyFont="1" applyBorder="1" applyAlignment="1">
      <alignment horizontal="center" vertical="center"/>
    </xf>
    <xf numFmtId="1" fontId="3" fillId="0" borderId="34" xfId="0" applyNumberFormat="1" applyFont="1" applyBorder="1" applyAlignment="1">
      <alignment horizontal="center" vertical="center"/>
    </xf>
    <xf numFmtId="0" fontId="30" fillId="16" borderId="87" xfId="4" applyBorder="1" applyAlignment="1">
      <alignment horizontal="left" vertical="center" wrapText="1"/>
    </xf>
    <xf numFmtId="0" fontId="30" fillId="16" borderId="88" xfId="4" applyBorder="1" applyAlignment="1">
      <alignment horizontal="left" vertical="center" wrapText="1"/>
    </xf>
    <xf numFmtId="0" fontId="30" fillId="16" borderId="86" xfId="4" applyBorder="1" applyAlignment="1">
      <alignment horizontal="left" vertical="center" wrapText="1"/>
    </xf>
    <xf numFmtId="0" fontId="0" fillId="0" borderId="56" xfId="0" applyBorder="1" applyAlignment="1">
      <alignment horizontal="left" vertical="top"/>
    </xf>
    <xf numFmtId="0" fontId="13" fillId="5" borderId="55" xfId="0" applyFont="1" applyFill="1" applyBorder="1" applyAlignment="1">
      <alignment horizontal="center"/>
    </xf>
    <xf numFmtId="0" fontId="13" fillId="5" borderId="43" xfId="0" applyFont="1" applyFill="1" applyBorder="1" applyAlignment="1">
      <alignment horizontal="center"/>
    </xf>
    <xf numFmtId="0" fontId="13" fillId="5" borderId="44" xfId="0" applyFont="1" applyFill="1" applyBorder="1" applyAlignment="1">
      <alignment horizontal="center"/>
    </xf>
    <xf numFmtId="0" fontId="42" fillId="0" borderId="11" xfId="0" applyFont="1" applyBorder="1" applyAlignment="1">
      <alignment horizontal="left" vertical="top"/>
    </xf>
    <xf numFmtId="0" fontId="42" fillId="0" borderId="12" xfId="0" applyFont="1" applyBorder="1" applyAlignment="1">
      <alignment horizontal="left" vertical="top"/>
    </xf>
    <xf numFmtId="0" fontId="31" fillId="16" borderId="1" xfId="4" applyFont="1" applyBorder="1" applyAlignment="1">
      <alignment horizontal="left" vertical="top"/>
    </xf>
    <xf numFmtId="168" fontId="31" fillId="16" borderId="1" xfId="4" applyNumberFormat="1" applyFont="1" applyBorder="1" applyAlignment="1" applyProtection="1">
      <alignment horizontal="center" vertical="center"/>
    </xf>
    <xf numFmtId="0" fontId="31" fillId="16" borderId="1" xfId="4" applyFont="1" applyBorder="1" applyAlignment="1" applyProtection="1">
      <alignment horizontal="center" vertical="center"/>
    </xf>
    <xf numFmtId="0" fontId="31" fillId="16" borderId="6" xfId="4" applyFont="1" applyBorder="1" applyAlignment="1" applyProtection="1">
      <alignment horizontal="center" vertical="center"/>
    </xf>
    <xf numFmtId="0" fontId="5" fillId="5" borderId="32" xfId="0" applyFont="1" applyFill="1" applyBorder="1" applyAlignment="1">
      <alignment horizontal="center"/>
    </xf>
    <xf numFmtId="0" fontId="5" fillId="5" borderId="58" xfId="0" applyFont="1" applyFill="1" applyBorder="1" applyAlignment="1">
      <alignment horizontal="center"/>
    </xf>
    <xf numFmtId="0" fontId="5" fillId="5" borderId="73" xfId="0" applyFont="1" applyFill="1" applyBorder="1" applyAlignment="1">
      <alignment horizontal="center"/>
    </xf>
    <xf numFmtId="0" fontId="5" fillId="5" borderId="33" xfId="0" applyFont="1" applyFill="1" applyBorder="1" applyAlignment="1">
      <alignment horizontal="center"/>
    </xf>
    <xf numFmtId="0" fontId="5" fillId="5" borderId="34" xfId="0" applyFont="1" applyFill="1" applyBorder="1" applyAlignment="1">
      <alignment horizontal="center"/>
    </xf>
    <xf numFmtId="0" fontId="0" fillId="7" borderId="56" xfId="0" applyFill="1" applyBorder="1" applyAlignment="1" applyProtection="1">
      <alignment horizontal="center"/>
      <protection locked="0"/>
    </xf>
    <xf numFmtId="0" fontId="0" fillId="7" borderId="57" xfId="0" applyFill="1" applyBorder="1" applyAlignment="1" applyProtection="1">
      <alignment horizontal="center"/>
      <protection locked="0"/>
    </xf>
    <xf numFmtId="0" fontId="0" fillId="0" borderId="37" xfId="0" applyBorder="1" applyAlignment="1">
      <alignment horizontal="left" vertical="center"/>
    </xf>
    <xf numFmtId="0" fontId="0" fillId="0" borderId="38" xfId="0" applyBorder="1" applyAlignment="1">
      <alignment horizontal="left" vertical="center"/>
    </xf>
    <xf numFmtId="0" fontId="0" fillId="0" borderId="39"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28" xfId="0" applyBorder="1" applyAlignment="1">
      <alignment horizontal="left" vertical="center"/>
    </xf>
    <xf numFmtId="0" fontId="34" fillId="16" borderId="75" xfId="4" applyFont="1" applyBorder="1" applyAlignment="1">
      <alignment horizontal="left" vertical="center" wrapText="1"/>
    </xf>
    <xf numFmtId="0" fontId="34" fillId="16" borderId="79" xfId="4" applyFont="1" applyBorder="1" applyAlignment="1">
      <alignment horizontal="left" vertical="center" wrapText="1"/>
    </xf>
    <xf numFmtId="0" fontId="34" fillId="16" borderId="0" xfId="4" applyFont="1" applyBorder="1" applyAlignment="1">
      <alignment horizontal="left" vertical="center" wrapText="1"/>
    </xf>
    <xf numFmtId="0" fontId="34" fillId="16" borderId="80" xfId="4" applyFont="1" applyBorder="1" applyAlignment="1">
      <alignment horizontal="left" vertical="center" wrapText="1"/>
    </xf>
    <xf numFmtId="0" fontId="34" fillId="16" borderId="78" xfId="4" applyFont="1" applyBorder="1" applyAlignment="1">
      <alignment horizontal="left" vertical="center" wrapText="1"/>
    </xf>
    <xf numFmtId="0" fontId="34" fillId="16" borderId="81" xfId="4" applyFont="1" applyBorder="1" applyAlignment="1">
      <alignment horizontal="left" vertical="center" wrapText="1"/>
    </xf>
    <xf numFmtId="0" fontId="30" fillId="16" borderId="75" xfId="4" applyBorder="1" applyAlignment="1">
      <alignment horizontal="left" vertical="center" wrapText="1"/>
    </xf>
    <xf numFmtId="0" fontId="30" fillId="16" borderId="79" xfId="4" applyBorder="1" applyAlignment="1">
      <alignment horizontal="left" vertical="center" wrapText="1"/>
    </xf>
    <xf numFmtId="0" fontId="30" fillId="16" borderId="0" xfId="4" applyBorder="1" applyAlignment="1">
      <alignment horizontal="left" vertical="center" wrapText="1"/>
    </xf>
    <xf numFmtId="0" fontId="30" fillId="16" borderId="80" xfId="4" applyBorder="1" applyAlignment="1">
      <alignment horizontal="left" vertical="center" wrapText="1"/>
    </xf>
    <xf numFmtId="0" fontId="30" fillId="16" borderId="76" xfId="4" applyBorder="1" applyAlignment="1">
      <alignment horizontal="left" vertical="center" wrapText="1"/>
    </xf>
    <xf numFmtId="0" fontId="30" fillId="16" borderId="77" xfId="4" applyBorder="1" applyAlignment="1">
      <alignment horizontal="left" vertical="center" wrapText="1"/>
    </xf>
    <xf numFmtId="0" fontId="30" fillId="16" borderId="78" xfId="4" applyBorder="1" applyAlignment="1">
      <alignment horizontal="left" vertical="center" wrapText="1"/>
    </xf>
    <xf numFmtId="0" fontId="30" fillId="16" borderId="81" xfId="4" applyBorder="1" applyAlignment="1">
      <alignment horizontal="left" vertical="center" wrapText="1"/>
    </xf>
    <xf numFmtId="0" fontId="5" fillId="5" borderId="13" xfId="0" applyFont="1" applyFill="1" applyBorder="1" applyAlignment="1">
      <alignment horizontal="center"/>
    </xf>
    <xf numFmtId="0" fontId="5" fillId="5" borderId="14" xfId="0" applyFont="1" applyFill="1" applyBorder="1" applyAlignment="1">
      <alignment horizontal="center"/>
    </xf>
    <xf numFmtId="0" fontId="5" fillId="5" borderId="15" xfId="0" applyFont="1" applyFill="1" applyBorder="1" applyAlignment="1">
      <alignment horizontal="center"/>
    </xf>
    <xf numFmtId="0" fontId="5" fillId="5" borderId="60" xfId="0" applyFont="1" applyFill="1" applyBorder="1" applyAlignment="1">
      <alignment horizontal="center" vertical="center"/>
    </xf>
    <xf numFmtId="0" fontId="0" fillId="0" borderId="68" xfId="0" applyBorder="1" applyAlignment="1">
      <alignment horizontal="center" vertical="center"/>
    </xf>
    <xf numFmtId="0" fontId="0" fillId="0" borderId="69" xfId="0" applyBorder="1" applyAlignment="1">
      <alignment horizontal="center" vertical="center"/>
    </xf>
    <xf numFmtId="0" fontId="0" fillId="0" borderId="70" xfId="0" applyBorder="1" applyAlignment="1">
      <alignment horizontal="center" vertical="center"/>
    </xf>
    <xf numFmtId="0" fontId="5" fillId="5" borderId="52" xfId="0" applyFont="1" applyFill="1" applyBorder="1" applyAlignment="1">
      <alignment horizontal="center"/>
    </xf>
    <xf numFmtId="0" fontId="5" fillId="5" borderId="71" xfId="0" applyFont="1" applyFill="1" applyBorder="1" applyAlignment="1">
      <alignment horizontal="center"/>
    </xf>
    <xf numFmtId="0" fontId="5" fillId="5" borderId="82" xfId="0" applyFont="1" applyFill="1" applyBorder="1" applyAlignment="1">
      <alignment horizontal="center"/>
    </xf>
    <xf numFmtId="0" fontId="5" fillId="5" borderId="22" xfId="0" applyFont="1" applyFill="1" applyBorder="1" applyAlignment="1">
      <alignment horizontal="center"/>
    </xf>
    <xf numFmtId="0" fontId="5" fillId="5" borderId="23" xfId="0" applyFont="1" applyFill="1" applyBorder="1" applyAlignment="1">
      <alignment horizontal="center"/>
    </xf>
    <xf numFmtId="0" fontId="10" fillId="4" borderId="1" xfId="0" applyFont="1" applyFill="1" applyBorder="1" applyAlignment="1">
      <alignment horizontal="left" vertical="center" wrapText="1"/>
    </xf>
    <xf numFmtId="0" fontId="15" fillId="9" borderId="1" xfId="0" applyFont="1" applyFill="1" applyBorder="1" applyAlignment="1">
      <alignment horizontal="left"/>
    </xf>
    <xf numFmtId="0" fontId="37" fillId="5" borderId="1" xfId="0" applyFont="1" applyFill="1" applyBorder="1" applyAlignment="1">
      <alignment horizontal="center"/>
    </xf>
    <xf numFmtId="0" fontId="9" fillId="0" borderId="1" xfId="0" applyFont="1" applyBorder="1" applyAlignment="1">
      <alignment horizontal="left"/>
    </xf>
    <xf numFmtId="0" fontId="9" fillId="0" borderId="1" xfId="0" applyFont="1" applyBorder="1" applyAlignment="1">
      <alignment horizontal="left" vertical="center"/>
    </xf>
    <xf numFmtId="0" fontId="9" fillId="0" borderId="19" xfId="0" applyFont="1" applyBorder="1" applyAlignment="1">
      <alignment horizontal="left" vertical="top"/>
    </xf>
    <xf numFmtId="0" fontId="9" fillId="0" borderId="20" xfId="0" applyFont="1" applyBorder="1" applyAlignment="1">
      <alignment horizontal="left" vertical="top"/>
    </xf>
    <xf numFmtId="0" fontId="9" fillId="0" borderId="21" xfId="0" applyFont="1" applyBorder="1" applyAlignment="1">
      <alignment horizontal="left" vertical="top"/>
    </xf>
    <xf numFmtId="0" fontId="5" fillId="5" borderId="32" xfId="0" applyFont="1" applyFill="1" applyBorder="1" applyAlignment="1">
      <alignment horizontal="left"/>
    </xf>
    <xf numFmtId="0" fontId="5" fillId="5" borderId="33" xfId="0" applyFont="1" applyFill="1" applyBorder="1" applyAlignment="1">
      <alignment horizontal="left"/>
    </xf>
    <xf numFmtId="0" fontId="5" fillId="5" borderId="58" xfId="0" applyFont="1" applyFill="1" applyBorder="1" applyAlignment="1">
      <alignment horizontal="left"/>
    </xf>
  </cellXfs>
  <cellStyles count="5">
    <cellStyle name="Lien hypertexte" xfId="3" builtinId="8"/>
    <cellStyle name="Monétaire" xfId="1" builtinId="4"/>
    <cellStyle name="Normal" xfId="0" builtinId="0"/>
    <cellStyle name="Pourcentage" xfId="2" builtinId="5"/>
    <cellStyle name="Satisfaisant" xfId="4" builtinId="26"/>
  </cellStyles>
  <dxfs count="21">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s>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38099</xdr:colOff>
      <xdr:row>30</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0" y="0"/>
          <a:ext cx="12525374" cy="7038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Ce document doit être déposé sur </a:t>
          </a:r>
          <a:r>
            <a:rPr lang="fr-FR" sz="1100" u="sng">
              <a:solidFill>
                <a:schemeClr val="dk1"/>
              </a:solidFill>
              <a:effectLst/>
              <a:latin typeface="+mn-lt"/>
              <a:ea typeface="+mn-ea"/>
              <a:cs typeface="+mn-cs"/>
              <a:hlinkClick xmlns:r="http://schemas.openxmlformats.org/officeDocument/2006/relationships" r:id=""/>
            </a:rPr>
            <a:t>nuxeo</a:t>
          </a:r>
          <a:r>
            <a:rPr lang="fr-FR" sz="1100">
              <a:solidFill>
                <a:schemeClr val="dk1"/>
              </a:solidFill>
              <a:effectLst/>
              <a:latin typeface="+mn-lt"/>
              <a:ea typeface="+mn-ea"/>
              <a:cs typeface="+mn-cs"/>
            </a:rPr>
            <a:t> avec les annexes, sous forme de dossier compressé (zip ou autre).</a:t>
          </a:r>
        </a:p>
        <a:p>
          <a:r>
            <a:rPr lang="fr-FR" sz="1100">
              <a:solidFill>
                <a:schemeClr val="dk1"/>
              </a:solidFill>
              <a:effectLst/>
              <a:latin typeface="+mn-lt"/>
              <a:ea typeface="+mn-ea"/>
              <a:cs typeface="+mn-cs"/>
            </a:rPr>
            <a:t> </a:t>
          </a:r>
        </a:p>
        <a:p>
          <a:r>
            <a:rPr lang="fr-FR" sz="1100" b="1">
              <a:solidFill>
                <a:schemeClr val="dk1"/>
              </a:solidFill>
              <a:effectLst/>
              <a:latin typeface="+mn-lt"/>
              <a:ea typeface="+mn-ea"/>
              <a:cs typeface="+mn-cs"/>
            </a:rPr>
            <a:t>Direction des Etudes et de la Formation</a:t>
          </a:r>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Tel :+33 (0) 4 89 15 16 04 (secrétariat) BP 2135   - 06103 NICE CEDEX 2</a:t>
          </a:r>
        </a:p>
        <a:p>
          <a:endParaRPr lang="fr-FR" sz="1100"/>
        </a:p>
        <a:p>
          <a:pPr algn="ctr">
            <a:spcAft>
              <a:spcPts val="0"/>
            </a:spcAft>
          </a:pPr>
          <a:r>
            <a:rPr lang="fr-FR" sz="1600" b="1" kern="150">
              <a:effectLst/>
              <a:latin typeface="Calibri" panose="020F0502020204030204" pitchFamily="34" charset="0"/>
              <a:ea typeface="Arial Unicode MS"/>
              <a:cs typeface="Arial Unicode MS"/>
            </a:rPr>
            <a:t>Dossier </a:t>
          </a:r>
          <a:r>
            <a:rPr lang="fr-FR" sz="1600" b="1" kern="150">
              <a:solidFill>
                <a:schemeClr val="accent4">
                  <a:lumMod val="75000"/>
                </a:schemeClr>
              </a:solidFill>
              <a:effectLst/>
              <a:latin typeface="Calibri" panose="020F0502020204030204" pitchFamily="34" charset="0"/>
              <a:ea typeface="Arial Unicode MS"/>
              <a:cs typeface="Arial Unicode MS"/>
            </a:rPr>
            <a:t>d'instruction pour </a:t>
          </a:r>
          <a:r>
            <a:rPr lang="fr-FR" sz="1600" b="1" kern="150">
              <a:effectLst/>
              <a:latin typeface="Calibri" panose="020F0502020204030204" pitchFamily="34" charset="0"/>
              <a:ea typeface="Arial Unicode MS"/>
              <a:cs typeface="Arial Unicode MS"/>
            </a:rPr>
            <a:t>création, modification, renouvellement, fermeture</a:t>
          </a:r>
          <a:br>
            <a:rPr lang="fr-FR" sz="1600" b="1" kern="150">
              <a:effectLst/>
              <a:latin typeface="Calibri" panose="020F0502020204030204" pitchFamily="34" charset="0"/>
              <a:ea typeface="Arial Unicode MS"/>
              <a:cs typeface="Arial Unicode MS"/>
            </a:rPr>
          </a:br>
          <a:r>
            <a:rPr lang="fr-FR" sz="1600" b="1" kern="150">
              <a:effectLst/>
              <a:latin typeface="Calibri" panose="020F0502020204030204" pitchFamily="34" charset="0"/>
              <a:ea typeface="Arial Unicode MS"/>
              <a:cs typeface="Arial Unicode MS"/>
            </a:rPr>
            <a:t>Contrat 2022</a:t>
          </a:r>
          <a:br>
            <a:rPr lang="fr-FR" sz="1600" b="1" kern="150">
              <a:effectLst/>
              <a:latin typeface="Calibri" panose="020F0502020204030204" pitchFamily="34" charset="0"/>
              <a:ea typeface="Arial Unicode MS"/>
              <a:cs typeface="Arial Unicode MS"/>
            </a:rPr>
          </a:br>
          <a:r>
            <a:rPr lang="fr-FR" sz="1600" b="1" kern="150">
              <a:effectLst/>
              <a:latin typeface="Calibri" panose="020F0502020204030204" pitchFamily="34" charset="0"/>
              <a:ea typeface="Arial Unicode MS"/>
              <a:cs typeface="Arial Unicode MS"/>
            </a:rPr>
            <a:t>Diplôme D’Université (DU)</a:t>
          </a:r>
          <a:endParaRPr lang="fr-FR" sz="1600" kern="150">
            <a:effectLst/>
            <a:latin typeface="Liberation Serif"/>
            <a:ea typeface="Arial Unicode MS"/>
            <a:cs typeface="Arial Unicode MS"/>
          </a:endParaRPr>
        </a:p>
        <a:p>
          <a:pPr algn="ctr">
            <a:spcAft>
              <a:spcPts val="0"/>
            </a:spcAft>
          </a:pPr>
          <a:r>
            <a:rPr lang="fr-FR" sz="1600" b="1" kern="150">
              <a:effectLst/>
              <a:latin typeface="Calibri" panose="020F0502020204030204" pitchFamily="34" charset="0"/>
              <a:ea typeface="Arial Unicode MS"/>
              <a:cs typeface="Arial Unicode MS"/>
            </a:rPr>
            <a:t>Diplôme Inter-Université (DIU)</a:t>
          </a:r>
          <a:endParaRPr lang="fr-FR" sz="1600" kern="150">
            <a:effectLst/>
            <a:latin typeface="Liberation Serif"/>
            <a:ea typeface="Arial Unicode MS"/>
            <a:cs typeface="Arial Unicode MS"/>
          </a:endParaRPr>
        </a:p>
        <a:p>
          <a:pPr algn="ctr">
            <a:spcAft>
              <a:spcPts val="0"/>
            </a:spcAft>
          </a:pPr>
          <a:r>
            <a:rPr lang="fr-FR" sz="1600" b="1" kern="150">
              <a:effectLst/>
              <a:latin typeface="Calibri" panose="020F0502020204030204" pitchFamily="34" charset="0"/>
              <a:ea typeface="Arial Unicode MS"/>
              <a:cs typeface="Arial Unicode MS"/>
            </a:rPr>
            <a:t>&amp;</a:t>
          </a:r>
          <a:endParaRPr lang="fr-FR" sz="1600" kern="150">
            <a:effectLst/>
            <a:latin typeface="Liberation Serif"/>
            <a:ea typeface="Arial Unicode MS"/>
            <a:cs typeface="Arial Unicode MS"/>
          </a:endParaRPr>
        </a:p>
        <a:p>
          <a:pPr algn="ctr">
            <a:spcAft>
              <a:spcPts val="0"/>
            </a:spcAft>
          </a:pPr>
          <a:r>
            <a:rPr lang="fr-FR" sz="1600" b="1" kern="150">
              <a:effectLst/>
              <a:latin typeface="Calibri" panose="020F0502020204030204" pitchFamily="34" charset="0"/>
              <a:ea typeface="Arial Unicode MS"/>
              <a:cs typeface="Arial Unicode MS"/>
            </a:rPr>
            <a:t>Diplôme d’Etablissement (DE)</a:t>
          </a:r>
          <a:endParaRPr lang="fr-FR" sz="1600" kern="150">
            <a:effectLst/>
            <a:latin typeface="Liberation Serif"/>
            <a:ea typeface="Arial Unicode MS"/>
            <a:cs typeface="Arial Unicode MS"/>
          </a:endParaRPr>
        </a:p>
        <a:p>
          <a:pPr marL="274320" indent="-274320" algn="just">
            <a:spcBef>
              <a:spcPts val="1200"/>
            </a:spcBef>
            <a:spcAft>
              <a:spcPts val="600"/>
            </a:spcAft>
          </a:pPr>
          <a:endParaRPr lang="fr-FR" sz="1100" b="1" i="1" kern="150">
            <a:effectLst/>
            <a:latin typeface="Liberation Sans"/>
          </a:endParaRPr>
        </a:p>
        <a:p>
          <a:pPr marL="274320" indent="-274320" algn="just">
            <a:spcBef>
              <a:spcPts val="1200"/>
            </a:spcBef>
            <a:spcAft>
              <a:spcPts val="600"/>
            </a:spcAft>
          </a:pPr>
          <a:r>
            <a:rPr lang="fr-FR" sz="1100" b="1" i="1" kern="150">
              <a:solidFill>
                <a:schemeClr val="accent4">
                  <a:lumMod val="75000"/>
                </a:schemeClr>
              </a:solidFill>
              <a:effectLst/>
              <a:latin typeface="Liberation Sans"/>
            </a:rPr>
            <a:t>Définition Formation établissement : </a:t>
          </a:r>
        </a:p>
        <a:p>
          <a:pPr marL="274320" indent="-274320" algn="l">
            <a:spcBef>
              <a:spcPts val="1200"/>
            </a:spcBef>
            <a:spcAft>
              <a:spcPts val="600"/>
            </a:spcAft>
          </a:pPr>
          <a:r>
            <a:rPr lang="fr-FR" sz="1100" b="1" i="1" kern="150">
              <a:solidFill>
                <a:schemeClr val="accent4">
                  <a:lumMod val="75000"/>
                </a:schemeClr>
              </a:solidFill>
              <a:effectLst/>
              <a:latin typeface="Liberation Sans"/>
            </a:rPr>
            <a:t>Processus :</a:t>
          </a:r>
          <a:r>
            <a:rPr lang="fr-FR" sz="1100" b="1" i="1" kern="150" baseline="0">
              <a:solidFill>
                <a:schemeClr val="accent4">
                  <a:lumMod val="75000"/>
                </a:schemeClr>
              </a:solidFill>
              <a:effectLst/>
              <a:latin typeface="Liberation Sans"/>
            </a:rPr>
            <a:t> Ce dossier est a renseigner à partir du moment où l'opportunité de création/modification/renouvellement/fermeture a été validée par le Vice-président Formation à l'issue de la phase de formalisation. </a:t>
          </a:r>
        </a:p>
        <a:p>
          <a:pPr marL="274320" indent="-274320" algn="l">
            <a:spcBef>
              <a:spcPts val="1200"/>
            </a:spcBef>
            <a:spcAft>
              <a:spcPts val="600"/>
            </a:spcAft>
          </a:pPr>
          <a:r>
            <a:rPr lang="fr-FR" sz="1100" b="1" i="1" kern="150" baseline="0">
              <a:solidFill>
                <a:schemeClr val="accent4">
                  <a:lumMod val="75000"/>
                </a:schemeClr>
              </a:solidFill>
              <a:effectLst/>
              <a:latin typeface="Liberation Sans"/>
            </a:rPr>
            <a:t>Une fois le dossier renseigné, il devra être déposé au bureau de la scoalirté de votre composante pour vérification avant envoi à la DEF/SPOF.</a:t>
          </a:r>
          <a:endParaRPr lang="fr-FR" sz="1100" b="1" i="1" kern="150">
            <a:solidFill>
              <a:schemeClr val="accent4">
                <a:lumMod val="75000"/>
              </a:schemeClr>
            </a:solidFill>
            <a:effectLst/>
            <a:latin typeface="Liberation Sans"/>
          </a:endParaRPr>
        </a:p>
        <a:p>
          <a:pPr marL="274320" indent="-274320" algn="just">
            <a:spcBef>
              <a:spcPts val="1200"/>
            </a:spcBef>
            <a:spcAft>
              <a:spcPts val="600"/>
            </a:spcAft>
          </a:pPr>
          <a:r>
            <a:rPr lang="fr-FR" sz="1100" b="1" i="1" kern="150">
              <a:effectLst/>
              <a:latin typeface="Liberation Sans"/>
            </a:rPr>
            <a:t>Note à l’attention des</a:t>
          </a:r>
          <a:r>
            <a:rPr lang="fr-FR" sz="1100" b="1" i="1" kern="150" baseline="0">
              <a:effectLst/>
              <a:latin typeface="Liberation Sans"/>
            </a:rPr>
            <a:t> porteurs de projet et des directions support :</a:t>
          </a:r>
          <a:endParaRPr lang="fr-FR" sz="1100" b="1" kern="150">
            <a:effectLst/>
            <a:latin typeface="Liberation Sans"/>
          </a:endParaRPr>
        </a:p>
        <a:p>
          <a:pPr marL="342900" lvl="0" indent="-342900" algn="just">
            <a:spcAft>
              <a:spcPts val="0"/>
            </a:spcAft>
            <a:buFont typeface="Symbol" panose="05050102010706020507" pitchFamily="18" charset="2"/>
            <a:buChar char=""/>
          </a:pPr>
          <a:r>
            <a:rPr lang="fr-FR" sz="1200" b="1" i="1" kern="150">
              <a:solidFill>
                <a:schemeClr val="accent4">
                  <a:lumMod val="75000"/>
                </a:schemeClr>
              </a:solidFill>
              <a:effectLst/>
              <a:latin typeface="Calibri" panose="020F0502020204030204" pitchFamily="34" charset="0"/>
              <a:ea typeface="Arial Unicode MS"/>
              <a:cs typeface="Arial Unicode MS"/>
            </a:rPr>
            <a:t>Le</a:t>
          </a:r>
          <a:r>
            <a:rPr lang="fr-FR" sz="1200" b="1" i="1" kern="150" baseline="0">
              <a:solidFill>
                <a:schemeClr val="accent4">
                  <a:lumMod val="75000"/>
                </a:schemeClr>
              </a:solidFill>
              <a:effectLst/>
              <a:latin typeface="Calibri" panose="020F0502020204030204" pitchFamily="34" charset="0"/>
              <a:ea typeface="Arial Unicode MS"/>
              <a:cs typeface="Arial Unicode MS"/>
            </a:rPr>
            <a:t> feuillet 1 est la note de présentation à renseigner pour la phase de présentation du projet</a:t>
          </a:r>
          <a:endParaRPr lang="fr-FR" sz="1200" b="1" i="1" kern="150">
            <a:solidFill>
              <a:schemeClr val="accent4">
                <a:lumMod val="75000"/>
              </a:schemeClr>
            </a:solidFill>
            <a:effectLst/>
            <a:latin typeface="Calibri" panose="020F0502020204030204" pitchFamily="34" charset="0"/>
            <a:ea typeface="Arial Unicode MS"/>
            <a:cs typeface="Arial Unicode MS"/>
          </a:endParaRPr>
        </a:p>
        <a:p>
          <a:pPr marL="342900" lvl="0" indent="-342900" algn="just">
            <a:spcAft>
              <a:spcPts val="0"/>
            </a:spcAft>
            <a:buFont typeface="Symbol" panose="05050102010706020507" pitchFamily="18" charset="2"/>
            <a:buChar char=""/>
          </a:pPr>
          <a:r>
            <a:rPr lang="fr-FR" sz="1200" b="1" i="1" kern="150">
              <a:solidFill>
                <a:schemeClr val="accent4">
                  <a:lumMod val="75000"/>
                </a:schemeClr>
              </a:solidFill>
              <a:effectLst/>
              <a:latin typeface="Calibri" panose="020F0502020204030204" pitchFamily="34" charset="0"/>
              <a:ea typeface="Arial Unicode MS"/>
              <a:cs typeface="Arial Unicode MS"/>
            </a:rPr>
            <a:t>Les</a:t>
          </a:r>
          <a:r>
            <a:rPr lang="fr-FR" sz="1200" b="1" i="1" kern="150" baseline="0">
              <a:solidFill>
                <a:schemeClr val="accent4">
                  <a:lumMod val="75000"/>
                </a:schemeClr>
              </a:solidFill>
              <a:effectLst/>
              <a:latin typeface="Calibri" panose="020F0502020204030204" pitchFamily="34" charset="0"/>
              <a:ea typeface="Arial Unicode MS"/>
              <a:cs typeface="Arial Unicode MS"/>
            </a:rPr>
            <a:t> feuillets 2, 3, 4, 5, 6 et 7 sont rensiegnés par le porteur du projet. Les autres feuillets (8 et 9) sont renseignés par les Directions support concernées.</a:t>
          </a:r>
        </a:p>
        <a:p>
          <a:pPr marL="342900" lvl="0" indent="-342900" algn="just">
            <a:spcAft>
              <a:spcPts val="0"/>
            </a:spcAft>
            <a:buFont typeface="Symbol" panose="05050102010706020507" pitchFamily="18" charset="2"/>
            <a:buChar char=""/>
          </a:pPr>
          <a:r>
            <a:rPr lang="fr-FR" sz="1200" b="1" i="1" kern="150" baseline="0">
              <a:solidFill>
                <a:schemeClr val="accent4">
                  <a:lumMod val="75000"/>
                </a:schemeClr>
              </a:solidFill>
              <a:effectLst/>
              <a:latin typeface="Calibri" panose="020F0502020204030204" pitchFamily="34" charset="0"/>
              <a:ea typeface="Arial Unicode MS"/>
              <a:cs typeface="Arial Unicode MS"/>
            </a:rPr>
            <a:t>Le feuillet "Suivi du propcessus" est a renseigner au long du processus d'instruction par le service scolarité et la DEF/SPOF.</a:t>
          </a:r>
        </a:p>
        <a:p>
          <a:pPr marL="342900" lvl="0" indent="-342900" algn="just">
            <a:spcAft>
              <a:spcPts val="0"/>
            </a:spcAft>
            <a:buFont typeface="Symbol" panose="05050102010706020507" pitchFamily="18" charset="2"/>
            <a:buChar char=""/>
          </a:pPr>
          <a:r>
            <a:rPr lang="fr-FR" sz="1100" i="1">
              <a:solidFill>
                <a:schemeClr val="dk1"/>
              </a:solidFill>
              <a:effectLst/>
              <a:latin typeface="+mn-lt"/>
              <a:ea typeface="+mn-ea"/>
              <a:cs typeface="+mn-cs"/>
            </a:rPr>
            <a:t>Pour les demandes de créations, toutes les informations devront être obligatoirement</a:t>
          </a:r>
          <a:r>
            <a:rPr lang="fr-FR" sz="1100" i="1" baseline="0">
              <a:solidFill>
                <a:schemeClr val="dk1"/>
              </a:solidFill>
              <a:effectLst/>
              <a:latin typeface="+mn-lt"/>
              <a:ea typeface="+mn-ea"/>
              <a:cs typeface="+mn-cs"/>
            </a:rPr>
            <a:t> </a:t>
          </a:r>
          <a:r>
            <a:rPr lang="fr-FR" sz="1100" i="1">
              <a:solidFill>
                <a:schemeClr val="dk1"/>
              </a:solidFill>
              <a:effectLst/>
              <a:latin typeface="+mn-lt"/>
              <a:ea typeface="+mn-ea"/>
              <a:cs typeface="+mn-cs"/>
            </a:rPr>
            <a:t>transmises par les déposants pour</a:t>
          </a:r>
          <a:r>
            <a:rPr lang="fr-FR" sz="1100" i="1" baseline="0">
              <a:solidFill>
                <a:schemeClr val="dk1"/>
              </a:solidFill>
              <a:effectLst/>
              <a:latin typeface="+mn-lt"/>
              <a:ea typeface="+mn-ea"/>
              <a:cs typeface="+mn-cs"/>
            </a:rPr>
            <a:t> que le dossier soit examiné</a:t>
          </a:r>
          <a:r>
            <a:rPr lang="fr-FR" sz="1100" i="1">
              <a:solidFill>
                <a:schemeClr val="dk1"/>
              </a:solidFill>
              <a:effectLst/>
              <a:latin typeface="+mn-lt"/>
              <a:ea typeface="+mn-ea"/>
              <a:cs typeface="+mn-cs"/>
            </a:rPr>
            <a:t>.</a:t>
          </a:r>
        </a:p>
        <a:p>
          <a:pPr marL="342900" marR="0" lvl="0" indent="-342900" algn="just" defTabSz="914400" eaLnBrk="1" fontAlgn="auto" latinLnBrk="0" hangingPunct="1">
            <a:lnSpc>
              <a:spcPct val="100000"/>
            </a:lnSpc>
            <a:spcBef>
              <a:spcPts val="0"/>
            </a:spcBef>
            <a:spcAft>
              <a:spcPts val="0"/>
            </a:spcAft>
            <a:buClrTx/>
            <a:buSzTx/>
            <a:buFont typeface="Symbol" panose="05050102010706020507" pitchFamily="18" charset="2"/>
            <a:buChar char=""/>
            <a:tabLst/>
            <a:defRPr/>
          </a:pPr>
          <a:r>
            <a:rPr lang="fr-FR" sz="1100" i="1">
              <a:solidFill>
                <a:schemeClr val="dk1"/>
              </a:solidFill>
              <a:effectLst/>
              <a:latin typeface="+mn-lt"/>
              <a:ea typeface="+mn-ea"/>
              <a:cs typeface="+mn-cs"/>
            </a:rPr>
            <a:t>Pour les demandes de modification, la dernière version du dossier devra être prise comme base de travail. Les modifications devront être clairement signalées</a:t>
          </a:r>
          <a:r>
            <a:rPr lang="fr-FR" sz="1100" i="1" baseline="0">
              <a:solidFill>
                <a:schemeClr val="dk1"/>
              </a:solidFill>
              <a:effectLst/>
              <a:latin typeface="+mn-lt"/>
              <a:ea typeface="+mn-ea"/>
              <a:cs typeface="+mn-cs"/>
            </a:rPr>
            <a:t> dans les </a:t>
          </a:r>
          <a:r>
            <a:rPr lang="fr-FR" sz="1100" i="1" baseline="0">
              <a:solidFill>
                <a:srgbClr val="FF0000"/>
              </a:solidFill>
              <a:effectLst/>
              <a:latin typeface="+mn-lt"/>
              <a:ea typeface="+mn-ea"/>
              <a:cs typeface="+mn-cs"/>
            </a:rPr>
            <a:t>fichiers du dossier (dossier + MCC) et une brève notice devra accompagnant le dépôt devra expliquer les modifications apportées.</a:t>
          </a:r>
          <a:endParaRPr lang="fr-FR" sz="1100">
            <a:solidFill>
              <a:srgbClr val="FF0000"/>
            </a:solidFill>
            <a:effectLst/>
          </a:endParaRPr>
        </a:p>
        <a:p>
          <a:pPr marL="342900" lvl="0" indent="-342900" algn="just">
            <a:spcAft>
              <a:spcPts val="0"/>
            </a:spcAft>
            <a:buFont typeface="Symbol" panose="05050102010706020507" pitchFamily="18" charset="2"/>
            <a:buChar char=""/>
          </a:pPr>
          <a:r>
            <a:rPr lang="fr-FR" sz="1100" i="1" kern="150">
              <a:solidFill>
                <a:srgbClr val="FF0000"/>
              </a:solidFill>
              <a:effectLst/>
              <a:latin typeface="Calibri" panose="020F0502020204030204" pitchFamily="34" charset="0"/>
              <a:ea typeface="Arial Unicode MS"/>
              <a:cs typeface="Arial Unicode MS"/>
            </a:rPr>
            <a:t>L’équilibre financier est obligatoire</a:t>
          </a:r>
        </a:p>
        <a:p>
          <a:pPr marL="342900" lvl="0" indent="-342900" algn="just">
            <a:spcAft>
              <a:spcPts val="0"/>
            </a:spcAft>
            <a:buFont typeface="Symbol" panose="05050102010706020507" pitchFamily="18" charset="2"/>
            <a:buChar char=""/>
          </a:pPr>
          <a:r>
            <a:rPr lang="fr-FR" sz="1100" i="1">
              <a:solidFill>
                <a:schemeClr val="dk1"/>
              </a:solidFill>
              <a:effectLst/>
              <a:latin typeface="+mn-lt"/>
              <a:ea typeface="+mn-ea"/>
              <a:cs typeface="+mn-cs"/>
            </a:rPr>
            <a:t>Toute demande de création validée sera valable jusqu'à la fin de la période d'accréditation</a:t>
          </a:r>
          <a:r>
            <a:rPr lang="fr-FR" sz="1100" i="1" baseline="0">
              <a:solidFill>
                <a:schemeClr val="dk1"/>
              </a:solidFill>
              <a:effectLst/>
              <a:latin typeface="+mn-lt"/>
              <a:ea typeface="+mn-ea"/>
              <a:cs typeface="+mn-cs"/>
            </a:rPr>
            <a:t> en cours. A l'issue de cette période une demande de renouvellement devra être faite.</a:t>
          </a:r>
          <a:endParaRPr lang="fr-FR" sz="1100">
            <a:effectLst/>
          </a:endParaRPr>
        </a:p>
        <a:p>
          <a:pPr marL="342900" lvl="0" indent="-342900" algn="just">
            <a:spcAft>
              <a:spcPts val="0"/>
            </a:spcAft>
            <a:buFont typeface="Symbol" panose="05050102010706020507" pitchFamily="18" charset="2"/>
            <a:buChar char=""/>
          </a:pPr>
          <a:r>
            <a:rPr lang="fr-FR" sz="1100" i="1" kern="150">
              <a:effectLst/>
              <a:latin typeface="Calibri" panose="020F0502020204030204" pitchFamily="34" charset="0"/>
              <a:ea typeface="Arial Unicode MS"/>
              <a:cs typeface="Arial Unicode MS"/>
            </a:rPr>
            <a:t>Pour un affichage correct de l’offre de formation, merci de faire une demande de fermeture.</a:t>
          </a:r>
          <a:endParaRPr lang="fr-FR" sz="1100" kern="150">
            <a:effectLst/>
            <a:latin typeface="Liberation Serif"/>
            <a:ea typeface="Arial Unicode MS"/>
            <a:cs typeface="Arial Unicode MS"/>
          </a:endParaRPr>
        </a:p>
      </xdr:txBody>
    </xdr:sp>
    <xdr:clientData/>
  </xdr:twoCellAnchor>
  <xdr:twoCellAnchor editAs="oneCell">
    <xdr:from>
      <xdr:col>7</xdr:col>
      <xdr:colOff>600075</xdr:colOff>
      <xdr:row>0</xdr:row>
      <xdr:rowOff>85726</xdr:rowOff>
    </xdr:from>
    <xdr:to>
      <xdr:col>12</xdr:col>
      <xdr:colOff>447675</xdr:colOff>
      <xdr:row>4</xdr:row>
      <xdr:rowOff>62002</xdr:rowOff>
    </xdr:to>
    <xdr:pic>
      <xdr:nvPicPr>
        <xdr:cNvPr id="4" name="Imag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62550" y="85726"/>
          <a:ext cx="2895600" cy="7382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0</xdr:row>
      <xdr:rowOff>47625</xdr:rowOff>
    </xdr:from>
    <xdr:to>
      <xdr:col>0</xdr:col>
      <xdr:colOff>923925</xdr:colOff>
      <xdr:row>0</xdr:row>
      <xdr:rowOff>811562</xdr:rowOff>
    </xdr:to>
    <xdr:pic>
      <xdr:nvPicPr>
        <xdr:cNvPr id="2" name="Image 1">
          <a:extLst>
            <a:ext uri="{FF2B5EF4-FFF2-40B4-BE49-F238E27FC236}">
              <a16:creationId xmlns:a16="http://schemas.microsoft.com/office/drawing/2014/main" id="{04F0B074-1C04-46AC-AF52-A12D96D2E0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47625"/>
          <a:ext cx="866775" cy="7639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114300</xdr:colOff>
      <xdr:row>0</xdr:row>
      <xdr:rowOff>76200</xdr:rowOff>
    </xdr:from>
    <xdr:to>
      <xdr:col>1</xdr:col>
      <xdr:colOff>1016586</xdr:colOff>
      <xdr:row>0</xdr:row>
      <xdr:rowOff>765108</xdr:rowOff>
    </xdr:to>
    <xdr:pic>
      <xdr:nvPicPr>
        <xdr:cNvPr id="4" name="Image 3">
          <a:extLst>
            <a:ext uri="{FF2B5EF4-FFF2-40B4-BE49-F238E27FC236}">
              <a16:creationId xmlns:a16="http://schemas.microsoft.com/office/drawing/2014/main" id="{10ACF042-A1C3-4C7E-8D33-B566E57CA86E}"/>
            </a:ext>
          </a:extLst>
        </xdr:cNvPr>
        <xdr:cNvPicPr>
          <a:picLocks noChangeAspect="1"/>
        </xdr:cNvPicPr>
      </xdr:nvPicPr>
      <xdr:blipFill>
        <a:blip xmlns:r="http://schemas.openxmlformats.org/officeDocument/2006/relationships" r:embed="rId2"/>
        <a:stretch>
          <a:fillRect/>
        </a:stretch>
      </xdr:blipFill>
      <xdr:spPr>
        <a:xfrm>
          <a:off x="6934200" y="76200"/>
          <a:ext cx="902286" cy="68890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11</xdr:col>
      <xdr:colOff>85725</xdr:colOff>
      <xdr:row>3</xdr:row>
      <xdr:rowOff>47625</xdr:rowOff>
    </xdr:from>
    <xdr:to>
      <xdr:col>11</xdr:col>
      <xdr:colOff>704850</xdr:colOff>
      <xdr:row>3</xdr:row>
      <xdr:rowOff>171450</xdr:rowOff>
    </xdr:to>
    <xdr:sp macro="" textlink="">
      <xdr:nvSpPr>
        <xdr:cNvPr id="3" name="Flèche : droite 2">
          <a:extLst>
            <a:ext uri="{FF2B5EF4-FFF2-40B4-BE49-F238E27FC236}">
              <a16:creationId xmlns:a16="http://schemas.microsoft.com/office/drawing/2014/main" id="{0470B83E-22A0-4C74-BE25-697BEEFBAB05}"/>
            </a:ext>
          </a:extLst>
        </xdr:cNvPr>
        <xdr:cNvSpPr/>
      </xdr:nvSpPr>
      <xdr:spPr>
        <a:xfrm>
          <a:off x="13792200" y="1476375"/>
          <a:ext cx="619125" cy="123825"/>
        </a:xfrm>
        <a:prstGeom prst="rightArrow">
          <a:avLst/>
        </a:prstGeom>
        <a:solidFill>
          <a:schemeClr val="accent6"/>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8</xdr:col>
      <xdr:colOff>104775</xdr:colOff>
      <xdr:row>23</xdr:row>
      <xdr:rowOff>209550</xdr:rowOff>
    </xdr:from>
    <xdr:to>
      <xdr:col>8</xdr:col>
      <xdr:colOff>885825</xdr:colOff>
      <xdr:row>23</xdr:row>
      <xdr:rowOff>333375</xdr:rowOff>
    </xdr:to>
    <xdr:sp macro="" textlink="">
      <xdr:nvSpPr>
        <xdr:cNvPr id="4" name="Flèche : droite 3">
          <a:extLst>
            <a:ext uri="{FF2B5EF4-FFF2-40B4-BE49-F238E27FC236}">
              <a16:creationId xmlns:a16="http://schemas.microsoft.com/office/drawing/2014/main" id="{75BD5FEA-90F7-4B81-B607-8429E17330CC}"/>
            </a:ext>
          </a:extLst>
        </xdr:cNvPr>
        <xdr:cNvSpPr/>
      </xdr:nvSpPr>
      <xdr:spPr>
        <a:xfrm>
          <a:off x="10868025" y="6000750"/>
          <a:ext cx="781050" cy="123825"/>
        </a:xfrm>
        <a:prstGeom prst="rightArrow">
          <a:avLst/>
        </a:prstGeom>
        <a:solidFill>
          <a:schemeClr val="accent6"/>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8</xdr:col>
      <xdr:colOff>95250</xdr:colOff>
      <xdr:row>14</xdr:row>
      <xdr:rowOff>38100</xdr:rowOff>
    </xdr:from>
    <xdr:to>
      <xdr:col>8</xdr:col>
      <xdr:colOff>876300</xdr:colOff>
      <xdr:row>14</xdr:row>
      <xdr:rowOff>161925</xdr:rowOff>
    </xdr:to>
    <xdr:sp macro="" textlink="">
      <xdr:nvSpPr>
        <xdr:cNvPr id="5" name="Flèche : droite 4">
          <a:extLst>
            <a:ext uri="{FF2B5EF4-FFF2-40B4-BE49-F238E27FC236}">
              <a16:creationId xmlns:a16="http://schemas.microsoft.com/office/drawing/2014/main" id="{AD4D5BA4-518B-4147-B149-692F1A852D08}"/>
            </a:ext>
          </a:extLst>
        </xdr:cNvPr>
        <xdr:cNvSpPr/>
      </xdr:nvSpPr>
      <xdr:spPr>
        <a:xfrm>
          <a:off x="10858500" y="4105275"/>
          <a:ext cx="781050" cy="123825"/>
        </a:xfrm>
        <a:prstGeom prst="rightArrow">
          <a:avLst/>
        </a:prstGeom>
        <a:solidFill>
          <a:schemeClr val="accent6"/>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6</xdr:col>
      <xdr:colOff>95250</xdr:colOff>
      <xdr:row>30</xdr:row>
      <xdr:rowOff>142874</xdr:rowOff>
    </xdr:from>
    <xdr:to>
      <xdr:col>8</xdr:col>
      <xdr:colOff>952500</xdr:colOff>
      <xdr:row>30</xdr:row>
      <xdr:rowOff>285749</xdr:rowOff>
    </xdr:to>
    <xdr:sp macro="" textlink="">
      <xdr:nvSpPr>
        <xdr:cNvPr id="6" name="Flèche : droite 5">
          <a:extLst>
            <a:ext uri="{FF2B5EF4-FFF2-40B4-BE49-F238E27FC236}">
              <a16:creationId xmlns:a16="http://schemas.microsoft.com/office/drawing/2014/main" id="{54560CCF-8052-4C45-A8B4-754B550D5B48}"/>
            </a:ext>
          </a:extLst>
        </xdr:cNvPr>
        <xdr:cNvSpPr/>
      </xdr:nvSpPr>
      <xdr:spPr>
        <a:xfrm>
          <a:off x="9163050" y="7658099"/>
          <a:ext cx="2952750" cy="142875"/>
        </a:xfrm>
        <a:prstGeom prst="rightArrow">
          <a:avLst/>
        </a:prstGeom>
        <a:solidFill>
          <a:schemeClr val="accent6"/>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8</xdr:col>
      <xdr:colOff>21167</xdr:colOff>
      <xdr:row>33</xdr:row>
      <xdr:rowOff>31750</xdr:rowOff>
    </xdr:from>
    <xdr:to>
      <xdr:col>9</xdr:col>
      <xdr:colOff>994834</xdr:colOff>
      <xdr:row>33</xdr:row>
      <xdr:rowOff>185210</xdr:rowOff>
    </xdr:to>
    <xdr:sp macro="" textlink="">
      <xdr:nvSpPr>
        <xdr:cNvPr id="7" name="Flèche : droite 6">
          <a:extLst>
            <a:ext uri="{FF2B5EF4-FFF2-40B4-BE49-F238E27FC236}">
              <a16:creationId xmlns:a16="http://schemas.microsoft.com/office/drawing/2014/main" id="{7C8BC3C0-6F3B-4D1A-B514-0A0488047447}"/>
            </a:ext>
          </a:extLst>
        </xdr:cNvPr>
        <xdr:cNvSpPr/>
      </xdr:nvSpPr>
      <xdr:spPr>
        <a:xfrm>
          <a:off x="11176000" y="7789333"/>
          <a:ext cx="2021417" cy="153460"/>
        </a:xfrm>
        <a:prstGeom prst="rightArrow">
          <a:avLst/>
        </a:prstGeom>
        <a:solidFill>
          <a:schemeClr val="accent6"/>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mailto:Jean-fran&#231;ois.trubert@univ-cotedazur.fr" TargetMode="External"/><Relationship Id="rId7" Type="http://schemas.openxmlformats.org/officeDocument/2006/relationships/vmlDrawing" Target="../drawings/vmlDrawing2.vml"/><Relationship Id="rId2" Type="http://schemas.openxmlformats.org/officeDocument/2006/relationships/hyperlink" Target="mailto:Serge.milan@univ-cotedazur.fr" TargetMode="External"/><Relationship Id="rId1" Type="http://schemas.openxmlformats.org/officeDocument/2006/relationships/hyperlink" Target="mailto:Ilias.Yocaris@univ-cotedazur.fr" TargetMode="External"/><Relationship Id="rId6" Type="http://schemas.openxmlformats.org/officeDocument/2006/relationships/printerSettings" Target="../printerSettings/printerSettings5.bin"/><Relationship Id="rId5" Type="http://schemas.openxmlformats.org/officeDocument/2006/relationships/hyperlink" Target="mailto:celine.masoni-lacroix@univ-cotedazur.fr" TargetMode="External"/><Relationship Id="rId4" Type="http://schemas.openxmlformats.org/officeDocument/2006/relationships/hyperlink" Target="mailto:marc.marti@univ-cotedazur.fr" TargetMode="Externa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7.bin"/><Relationship Id="rId5" Type="http://schemas.openxmlformats.org/officeDocument/2006/relationships/comments" Target="../comments1.xml"/><Relationship Id="rId4"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0.249977111117893"/>
    <pageSetUpPr fitToPage="1"/>
  </sheetPr>
  <dimension ref="A1:A30"/>
  <sheetViews>
    <sheetView view="pageBreakPreview" topLeftCell="A8" zoomScaleNormal="100" zoomScaleSheetLayoutView="100" workbookViewId="0">
      <selection activeCell="U29" sqref="U29"/>
    </sheetView>
  </sheetViews>
  <sheetFormatPr baseColWidth="10" defaultColWidth="9.1640625" defaultRowHeight="15" x14ac:dyDescent="0.2"/>
  <cols>
    <col min="1" max="1" width="13.5" customWidth="1"/>
  </cols>
  <sheetData>
    <row r="1" spans="1:1" x14ac:dyDescent="0.2">
      <c r="A1" s="1"/>
    </row>
    <row r="23" ht="27.75" customHeight="1" x14ac:dyDescent="0.2"/>
    <row r="30" ht="129" customHeight="1" x14ac:dyDescent="0.2"/>
  </sheetData>
  <pageMargins left="0.7" right="0.7" top="0.75" bottom="0.75" header="0.3" footer="0.3"/>
  <pageSetup paperSize="9" scale="65" fitToHeight="0" orientation="landscape" r:id="rId1"/>
  <colBreaks count="1" manualBreakCount="1">
    <brk id="20" max="33"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79998168889431442"/>
    <pageSetUpPr fitToPage="1"/>
  </sheetPr>
  <dimension ref="A1:D43"/>
  <sheetViews>
    <sheetView zoomScaleNormal="100" workbookViewId="0">
      <selection activeCell="A7" sqref="A7:B7"/>
    </sheetView>
  </sheetViews>
  <sheetFormatPr baseColWidth="10" defaultColWidth="11.5" defaultRowHeight="15" x14ac:dyDescent="0.2"/>
  <cols>
    <col min="1" max="1" width="111.83203125" customWidth="1"/>
    <col min="2" max="2" width="21.6640625" customWidth="1"/>
    <col min="4" max="4" width="47.5" customWidth="1"/>
  </cols>
  <sheetData>
    <row r="1" spans="1:2" ht="68.25" customHeight="1" thickBot="1" x14ac:dyDescent="0.25">
      <c r="A1" s="50" t="s">
        <v>0</v>
      </c>
      <c r="B1" s="49"/>
    </row>
    <row r="2" spans="1:2" ht="16" thickBot="1" x14ac:dyDescent="0.25"/>
    <row r="3" spans="1:2" ht="16" thickBot="1" x14ac:dyDescent="0.25">
      <c r="A3" s="223" t="s">
        <v>1</v>
      </c>
      <c r="B3" s="224"/>
    </row>
    <row r="4" spans="1:2" ht="17" thickBot="1" x14ac:dyDescent="0.25">
      <c r="A4" s="55" t="s">
        <v>2</v>
      </c>
      <c r="B4" s="48" t="s">
        <v>3</v>
      </c>
    </row>
    <row r="5" spans="1:2" ht="17" thickBot="1" x14ac:dyDescent="0.25">
      <c r="A5" s="58" t="s">
        <v>4</v>
      </c>
      <c r="B5" s="56" t="s">
        <v>5</v>
      </c>
    </row>
    <row r="6" spans="1:2" ht="17" thickBot="1" x14ac:dyDescent="0.25">
      <c r="A6" s="59" t="s">
        <v>6</v>
      </c>
      <c r="B6" s="57" t="s">
        <v>7</v>
      </c>
    </row>
    <row r="7" spans="1:2" x14ac:dyDescent="0.2">
      <c r="A7" s="225" t="s">
        <v>408</v>
      </c>
      <c r="B7" s="226"/>
    </row>
    <row r="8" spans="1:2" ht="30" customHeight="1" x14ac:dyDescent="0.2">
      <c r="A8" s="232" t="s">
        <v>8</v>
      </c>
      <c r="B8" s="233"/>
    </row>
    <row r="9" spans="1:2" ht="30.75" customHeight="1" thickBot="1" x14ac:dyDescent="0.25">
      <c r="A9" s="219" t="s">
        <v>9</v>
      </c>
      <c r="B9" s="220"/>
    </row>
    <row r="10" spans="1:2" ht="72" customHeight="1" thickBot="1" x14ac:dyDescent="0.25">
      <c r="A10" s="223" t="s">
        <v>10</v>
      </c>
      <c r="B10" s="224"/>
    </row>
    <row r="11" spans="1:2" x14ac:dyDescent="0.2">
      <c r="A11" s="225" t="s">
        <v>11</v>
      </c>
      <c r="B11" s="226"/>
    </row>
    <row r="12" spans="1:2" ht="16" x14ac:dyDescent="0.2">
      <c r="A12" s="62" t="s">
        <v>12</v>
      </c>
      <c r="B12" s="51"/>
    </row>
    <row r="13" spans="1:2" ht="16" x14ac:dyDescent="0.2">
      <c r="A13" s="61" t="s">
        <v>13</v>
      </c>
      <c r="B13" s="60" t="s">
        <v>14</v>
      </c>
    </row>
    <row r="14" spans="1:2" ht="16" x14ac:dyDescent="0.2">
      <c r="A14" s="61" t="s">
        <v>15</v>
      </c>
      <c r="B14" s="60" t="s">
        <v>14</v>
      </c>
    </row>
    <row r="15" spans="1:2" ht="16" thickBot="1" x14ac:dyDescent="0.25">
      <c r="A15" s="219" t="s">
        <v>16</v>
      </c>
      <c r="B15" s="220"/>
    </row>
    <row r="16" spans="1:2" ht="53.25" customHeight="1" thickBot="1" x14ac:dyDescent="0.25">
      <c r="A16" s="225" t="s">
        <v>17</v>
      </c>
      <c r="B16" s="226"/>
    </row>
    <row r="17" spans="1:4" ht="21.75" customHeight="1" x14ac:dyDescent="0.2">
      <c r="A17" s="54" t="s">
        <v>18</v>
      </c>
      <c r="B17" s="52" t="s">
        <v>19</v>
      </c>
    </row>
    <row r="18" spans="1:4" ht="21.75" customHeight="1" thickBot="1" x14ac:dyDescent="0.25">
      <c r="A18" s="62" t="s">
        <v>20</v>
      </c>
      <c r="B18" s="17" t="s">
        <v>21</v>
      </c>
    </row>
    <row r="19" spans="1:4" ht="16" x14ac:dyDescent="0.2">
      <c r="A19" s="54" t="s">
        <v>22</v>
      </c>
      <c r="B19" s="69"/>
    </row>
    <row r="20" spans="1:4" ht="16" x14ac:dyDescent="0.2">
      <c r="A20" s="64" t="s">
        <v>23</v>
      </c>
      <c r="B20" s="17" t="s">
        <v>24</v>
      </c>
    </row>
    <row r="21" spans="1:4" ht="17" thickBot="1" x14ac:dyDescent="0.25">
      <c r="A21" s="65" t="s">
        <v>25</v>
      </c>
      <c r="B21" s="53" t="s">
        <v>24</v>
      </c>
    </row>
    <row r="22" spans="1:4" ht="32.25" customHeight="1" thickBot="1" x14ac:dyDescent="0.25">
      <c r="A22" s="223" t="s">
        <v>26</v>
      </c>
      <c r="B22" s="224"/>
    </row>
    <row r="23" spans="1:4" ht="27.75" customHeight="1" thickBot="1" x14ac:dyDescent="0.25">
      <c r="A23" s="223" t="s">
        <v>27</v>
      </c>
      <c r="B23" s="224"/>
    </row>
    <row r="24" spans="1:4" x14ac:dyDescent="0.2">
      <c r="A24" s="230" t="s">
        <v>28</v>
      </c>
      <c r="B24" s="231"/>
    </row>
    <row r="25" spans="1:4" ht="16" thickBot="1" x14ac:dyDescent="0.25">
      <c r="A25" s="219" t="s">
        <v>29</v>
      </c>
      <c r="B25" s="220"/>
    </row>
    <row r="26" spans="1:4" ht="17.25" customHeight="1" x14ac:dyDescent="0.2">
      <c r="A26" s="54" t="s">
        <v>30</v>
      </c>
      <c r="B26" s="63" t="s">
        <v>31</v>
      </c>
    </row>
    <row r="27" spans="1:4" ht="70.5" customHeight="1" thickBot="1" x14ac:dyDescent="0.25">
      <c r="A27" s="219" t="s">
        <v>32</v>
      </c>
      <c r="B27" s="220"/>
    </row>
    <row r="28" spans="1:4" ht="15" customHeight="1" x14ac:dyDescent="0.2">
      <c r="A28" s="54" t="s">
        <v>33</v>
      </c>
      <c r="B28" s="68" t="s">
        <v>34</v>
      </c>
      <c r="C28" s="217"/>
      <c r="D28" s="218"/>
    </row>
    <row r="29" spans="1:4" ht="16" thickBot="1" x14ac:dyDescent="0.25">
      <c r="A29" s="228" t="s">
        <v>35</v>
      </c>
      <c r="B29" s="229"/>
      <c r="C29" s="217"/>
      <c r="D29" s="218"/>
    </row>
    <row r="30" spans="1:4" ht="25.5" customHeight="1" x14ac:dyDescent="0.2">
      <c r="A30" s="225" t="s">
        <v>36</v>
      </c>
      <c r="B30" s="226"/>
    </row>
    <row r="31" spans="1:4" ht="30.75" customHeight="1" thickBot="1" x14ac:dyDescent="0.25">
      <c r="A31" s="219" t="s">
        <v>37</v>
      </c>
      <c r="B31" s="220"/>
    </row>
    <row r="32" spans="1:4" ht="46.5" customHeight="1" thickBot="1" x14ac:dyDescent="0.25">
      <c r="A32" s="223" t="s">
        <v>38</v>
      </c>
      <c r="B32" s="224"/>
    </row>
    <row r="33" spans="1:2" ht="26.25" customHeight="1" x14ac:dyDescent="0.2">
      <c r="A33" s="54" t="s">
        <v>39</v>
      </c>
      <c r="B33" s="52"/>
    </row>
    <row r="34" spans="1:2" ht="58.5" customHeight="1" thickBot="1" x14ac:dyDescent="0.25">
      <c r="A34" s="219" t="s">
        <v>40</v>
      </c>
      <c r="B34" s="220"/>
    </row>
    <row r="35" spans="1:2" ht="20.25" customHeight="1" thickBot="1" x14ac:dyDescent="0.25">
      <c r="A35" s="223" t="s">
        <v>41</v>
      </c>
      <c r="B35" s="224"/>
    </row>
    <row r="36" spans="1:2" ht="21" customHeight="1" x14ac:dyDescent="0.2">
      <c r="A36" s="54" t="s">
        <v>42</v>
      </c>
      <c r="B36" s="52"/>
    </row>
    <row r="37" spans="1:2" ht="16.5" customHeight="1" thickBot="1" x14ac:dyDescent="0.25">
      <c r="A37" s="219" t="s">
        <v>43</v>
      </c>
      <c r="B37" s="220"/>
    </row>
    <row r="39" spans="1:2" x14ac:dyDescent="0.2">
      <c r="A39" s="221" t="s">
        <v>44</v>
      </c>
      <c r="B39" s="222"/>
    </row>
    <row r="41" spans="1:2" x14ac:dyDescent="0.2">
      <c r="A41" s="227" t="s">
        <v>45</v>
      </c>
      <c r="B41" s="227"/>
    </row>
    <row r="43" spans="1:2" x14ac:dyDescent="0.2">
      <c r="A43" s="216"/>
      <c r="B43" s="216"/>
    </row>
  </sheetData>
  <mergeCells count="24">
    <mergeCell ref="A3:B3"/>
    <mergeCell ref="A7:B7"/>
    <mergeCell ref="A8:B8"/>
    <mergeCell ref="A9:B9"/>
    <mergeCell ref="A10:B10"/>
    <mergeCell ref="A11:B11"/>
    <mergeCell ref="A15:B15"/>
    <mergeCell ref="A16:B16"/>
    <mergeCell ref="A41:B41"/>
    <mergeCell ref="A29:B29"/>
    <mergeCell ref="A27:B27"/>
    <mergeCell ref="A25:B25"/>
    <mergeCell ref="A24:B24"/>
    <mergeCell ref="A23:B23"/>
    <mergeCell ref="A22:B22"/>
    <mergeCell ref="A43:B43"/>
    <mergeCell ref="C28:D29"/>
    <mergeCell ref="A37:B37"/>
    <mergeCell ref="A39:B39"/>
    <mergeCell ref="A32:B32"/>
    <mergeCell ref="A30:B30"/>
    <mergeCell ref="A31:B31"/>
    <mergeCell ref="A35:B35"/>
    <mergeCell ref="A34:B34"/>
  </mergeCells>
  <dataValidations count="5">
    <dataValidation type="list" allowBlank="1" showInputMessage="1" showErrorMessage="1" sqref="B4" xr:uid="{00000000-0002-0000-0100-000000000000}">
      <formula1>"Création, Modification, Renouvellement"</formula1>
    </dataValidation>
    <dataValidation type="list" allowBlank="1" showInputMessage="1" showErrorMessage="1" sqref="B17" xr:uid="{00000000-0002-0000-0100-000001000000}">
      <formula1>"Synchrone, Asynchrone"</formula1>
    </dataValidation>
    <dataValidation type="list" allowBlank="1" showInputMessage="1" showErrorMessage="1" sqref="B20:B21 B36 B28" xr:uid="{00000000-0002-0000-0100-000002000000}">
      <formula1>"Oui, Non"</formula1>
    </dataValidation>
    <dataValidation type="list" allowBlank="1" showInputMessage="1" showErrorMessage="1" sqref="B18" xr:uid="{00000000-0002-0000-0100-000003000000}">
      <formula1>"Présentiel, Distanciel, Hybride"</formula1>
    </dataValidation>
    <dataValidation type="list" allowBlank="1" showInputMessage="1" showErrorMessage="1" sqref="B33" xr:uid="{00000000-0002-0000-0100-000004000000}">
      <formula1>"Favorable, Défavorable"</formula1>
    </dataValidation>
  </dataValidations>
  <pageMargins left="0.25" right="0.25" top="0.75" bottom="0.75" header="0.3" footer="0.3"/>
  <pageSetup paperSize="9" scale="82" fitToHeight="0" orientation="portrait" verticalDpi="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05000000}">
          <x14:formula1>
            <xm:f>Données!$D$2:$D$19</xm:f>
          </x14:formula1>
          <xm:sqref>B5</xm:sqref>
        </x14:dataValidation>
        <x14:dataValidation type="list" allowBlank="1" showInputMessage="1" showErrorMessage="1" xr:uid="{00000000-0002-0000-0100-000006000000}">
          <x14:formula1>
            <xm:f>Données!$G$2:$G$53</xm:f>
          </x14:formula1>
          <xm:sqref>B6</xm:sqref>
        </x14:dataValidation>
        <x14:dataValidation type="list" allowBlank="1" showInputMessage="1" showErrorMessage="1" xr:uid="{00000000-0002-0000-0100-000007000000}">
          <x14:formula1>
            <xm:f>Données!$F$2:$F$8</xm:f>
          </x14:formula1>
          <xm:sqref>B13:B14</xm:sqref>
        </x14:dataValidation>
        <x14:dataValidation type="list" allowBlank="1" showInputMessage="1" showErrorMessage="1" xr:uid="{00000000-0002-0000-0100-000008000000}">
          <x14:formula1>
            <xm:f>Données!$A$2:$A$5</xm:f>
          </x14:formula1>
          <xm:sqref>B12</xm:sqref>
        </x14:dataValidation>
        <x14:dataValidation type="list" allowBlank="1" showInputMessage="1" showErrorMessage="1" xr:uid="{00000000-0002-0000-0100-000009000000}">
          <x14:formula1>
            <xm:f>Données!$J$2:$J$7</xm:f>
          </x14:formula1>
          <xm:sqref>B26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59999389629810485"/>
    <pageSetUpPr fitToPage="1"/>
  </sheetPr>
  <dimension ref="A1:S70"/>
  <sheetViews>
    <sheetView topLeftCell="A7" zoomScale="90" zoomScaleNormal="90" workbookViewId="0">
      <selection activeCell="A19" sqref="A19:S31"/>
    </sheetView>
  </sheetViews>
  <sheetFormatPr baseColWidth="10" defaultColWidth="11.5" defaultRowHeight="15" x14ac:dyDescent="0.2"/>
  <cols>
    <col min="1" max="1" width="29.83203125" customWidth="1"/>
    <col min="2" max="2" width="27.5" bestFit="1" customWidth="1"/>
    <col min="3" max="3" width="27.6640625" customWidth="1"/>
    <col min="4" max="4" width="26" customWidth="1"/>
  </cols>
  <sheetData>
    <row r="1" spans="1:19" ht="20" thickBot="1" x14ac:dyDescent="0.3">
      <c r="A1" s="268" t="s">
        <v>46</v>
      </c>
      <c r="B1" s="269"/>
      <c r="C1" s="269"/>
      <c r="D1" s="269"/>
      <c r="E1" s="269"/>
      <c r="F1" s="269"/>
      <c r="G1" s="269"/>
      <c r="H1" s="269"/>
      <c r="I1" s="269"/>
      <c r="J1" s="269"/>
      <c r="K1" s="269"/>
      <c r="L1" s="269"/>
      <c r="M1" s="269"/>
      <c r="N1" s="269"/>
      <c r="O1" s="269"/>
      <c r="P1" s="269"/>
      <c r="Q1" s="270"/>
    </row>
    <row r="2" spans="1:19" x14ac:dyDescent="0.2">
      <c r="A2" s="234" t="s">
        <v>47</v>
      </c>
      <c r="B2" s="235"/>
      <c r="C2" s="235"/>
      <c r="D2" s="235"/>
      <c r="E2" s="235"/>
      <c r="F2" s="235"/>
      <c r="G2" s="235"/>
      <c r="H2" s="235"/>
      <c r="I2" s="235"/>
      <c r="J2" s="235"/>
      <c r="K2" s="235"/>
      <c r="L2" s="235"/>
      <c r="M2" s="235"/>
      <c r="N2" s="235"/>
      <c r="O2" s="235"/>
      <c r="P2" s="235"/>
      <c r="Q2" s="236"/>
    </row>
    <row r="3" spans="1:19" ht="51" customHeight="1" x14ac:dyDescent="0.2">
      <c r="A3" s="240" t="s">
        <v>48</v>
      </c>
      <c r="B3" s="241"/>
      <c r="C3" s="241"/>
      <c r="D3" s="241"/>
      <c r="E3" s="241"/>
      <c r="F3" s="241"/>
      <c r="G3" s="241"/>
      <c r="H3" s="241"/>
      <c r="I3" s="241"/>
      <c r="J3" s="241"/>
      <c r="K3" s="241"/>
      <c r="L3" s="241"/>
      <c r="M3" s="241"/>
      <c r="N3" s="241"/>
      <c r="O3" s="241"/>
      <c r="P3" s="241"/>
      <c r="Q3" s="242"/>
    </row>
    <row r="4" spans="1:19" ht="15" customHeight="1" x14ac:dyDescent="0.2">
      <c r="A4" s="264" t="s">
        <v>49</v>
      </c>
      <c r="B4" s="256"/>
      <c r="C4" s="256"/>
      <c r="D4" s="256"/>
      <c r="E4" s="256"/>
      <c r="F4" s="256"/>
      <c r="G4" s="256"/>
      <c r="H4" s="256"/>
      <c r="I4" s="256"/>
      <c r="J4" s="256"/>
      <c r="K4" s="256"/>
      <c r="L4" s="256"/>
      <c r="M4" s="256"/>
      <c r="N4" s="256"/>
      <c r="O4" s="256"/>
      <c r="P4" s="256"/>
      <c r="Q4" s="256"/>
      <c r="R4" s="256"/>
      <c r="S4" s="257"/>
    </row>
    <row r="5" spans="1:19" ht="15" customHeight="1" x14ac:dyDescent="0.2">
      <c r="A5" s="258"/>
      <c r="B5" s="256"/>
      <c r="C5" s="256"/>
      <c r="D5" s="256"/>
      <c r="E5" s="256"/>
      <c r="F5" s="256"/>
      <c r="G5" s="256"/>
      <c r="H5" s="256"/>
      <c r="I5" s="256"/>
      <c r="J5" s="256"/>
      <c r="K5" s="256"/>
      <c r="L5" s="256"/>
      <c r="M5" s="256"/>
      <c r="N5" s="256"/>
      <c r="O5" s="256"/>
      <c r="P5" s="256"/>
      <c r="Q5" s="256"/>
      <c r="R5" s="256"/>
      <c r="S5" s="257"/>
    </row>
    <row r="6" spans="1:19" ht="15" customHeight="1" x14ac:dyDescent="0.2">
      <c r="A6" s="258"/>
      <c r="B6" s="256"/>
      <c r="C6" s="256"/>
      <c r="D6" s="256"/>
      <c r="E6" s="256"/>
      <c r="F6" s="256"/>
      <c r="G6" s="256"/>
      <c r="H6" s="256"/>
      <c r="I6" s="256"/>
      <c r="J6" s="256"/>
      <c r="K6" s="256"/>
      <c r="L6" s="256"/>
      <c r="M6" s="256"/>
      <c r="N6" s="256"/>
      <c r="O6" s="256"/>
      <c r="P6" s="256"/>
      <c r="Q6" s="256"/>
      <c r="R6" s="256"/>
      <c r="S6" s="257"/>
    </row>
    <row r="7" spans="1:19" ht="15" customHeight="1" x14ac:dyDescent="0.2">
      <c r="A7" s="258"/>
      <c r="B7" s="256"/>
      <c r="C7" s="256"/>
      <c r="D7" s="256"/>
      <c r="E7" s="256"/>
      <c r="F7" s="256"/>
      <c r="G7" s="256"/>
      <c r="H7" s="256"/>
      <c r="I7" s="256"/>
      <c r="J7" s="256"/>
      <c r="K7" s="256"/>
      <c r="L7" s="256"/>
      <c r="M7" s="256"/>
      <c r="N7" s="256"/>
      <c r="O7" s="256"/>
      <c r="P7" s="256"/>
      <c r="Q7" s="256"/>
      <c r="R7" s="256"/>
      <c r="S7" s="257"/>
    </row>
    <row r="8" spans="1:19" ht="15" customHeight="1" x14ac:dyDescent="0.2">
      <c r="A8" s="258"/>
      <c r="B8" s="256"/>
      <c r="C8" s="256"/>
      <c r="D8" s="256"/>
      <c r="E8" s="256"/>
      <c r="F8" s="256"/>
      <c r="G8" s="256"/>
      <c r="H8" s="256"/>
      <c r="I8" s="256"/>
      <c r="J8" s="256"/>
      <c r="K8" s="256"/>
      <c r="L8" s="256"/>
      <c r="M8" s="256"/>
      <c r="N8" s="256"/>
      <c r="O8" s="256"/>
      <c r="P8" s="256"/>
      <c r="Q8" s="256"/>
      <c r="R8" s="256"/>
      <c r="S8" s="257"/>
    </row>
    <row r="9" spans="1:19" ht="15" customHeight="1" x14ac:dyDescent="0.2">
      <c r="A9" s="258"/>
      <c r="B9" s="256"/>
      <c r="C9" s="256"/>
      <c r="D9" s="256"/>
      <c r="E9" s="256"/>
      <c r="F9" s="256"/>
      <c r="G9" s="256"/>
      <c r="H9" s="256"/>
      <c r="I9" s="256"/>
      <c r="J9" s="256"/>
      <c r="K9" s="256"/>
      <c r="L9" s="256"/>
      <c r="M9" s="256"/>
      <c r="N9" s="256"/>
      <c r="O9" s="256"/>
      <c r="P9" s="256"/>
      <c r="Q9" s="256"/>
      <c r="R9" s="256"/>
      <c r="S9" s="257"/>
    </row>
    <row r="10" spans="1:19" ht="15" customHeight="1" x14ac:dyDescent="0.2">
      <c r="A10" s="258"/>
      <c r="B10" s="256"/>
      <c r="C10" s="256"/>
      <c r="D10" s="256"/>
      <c r="E10" s="256"/>
      <c r="F10" s="256"/>
      <c r="G10" s="256"/>
      <c r="H10" s="256"/>
      <c r="I10" s="256"/>
      <c r="J10" s="256"/>
      <c r="K10" s="256"/>
      <c r="L10" s="256"/>
      <c r="M10" s="256"/>
      <c r="N10" s="256"/>
      <c r="O10" s="256"/>
      <c r="P10" s="256"/>
      <c r="Q10" s="256"/>
      <c r="R10" s="256"/>
      <c r="S10" s="257"/>
    </row>
    <row r="11" spans="1:19" ht="15" customHeight="1" x14ac:dyDescent="0.2">
      <c r="A11" s="258"/>
      <c r="B11" s="256"/>
      <c r="C11" s="256"/>
      <c r="D11" s="256"/>
      <c r="E11" s="256"/>
      <c r="F11" s="256"/>
      <c r="G11" s="256"/>
      <c r="H11" s="256"/>
      <c r="I11" s="256"/>
      <c r="J11" s="256"/>
      <c r="K11" s="256"/>
      <c r="L11" s="256"/>
      <c r="M11" s="256"/>
      <c r="N11" s="256"/>
      <c r="O11" s="256"/>
      <c r="P11" s="256"/>
      <c r="Q11" s="256"/>
      <c r="R11" s="256"/>
      <c r="S11" s="257"/>
    </row>
    <row r="12" spans="1:19" ht="15" customHeight="1" x14ac:dyDescent="0.2">
      <c r="A12" s="258"/>
      <c r="B12" s="256"/>
      <c r="C12" s="256"/>
      <c r="D12" s="256"/>
      <c r="E12" s="256"/>
      <c r="F12" s="256"/>
      <c r="G12" s="256"/>
      <c r="H12" s="256"/>
      <c r="I12" s="256"/>
      <c r="J12" s="256"/>
      <c r="K12" s="256"/>
      <c r="L12" s="256"/>
      <c r="M12" s="256"/>
      <c r="N12" s="256"/>
      <c r="O12" s="256"/>
      <c r="P12" s="256"/>
      <c r="Q12" s="256"/>
      <c r="R12" s="256"/>
      <c r="S12" s="257"/>
    </row>
    <row r="13" spans="1:19" ht="15" customHeight="1" x14ac:dyDescent="0.2">
      <c r="A13" s="258"/>
      <c r="B13" s="256"/>
      <c r="C13" s="256"/>
      <c r="D13" s="256"/>
      <c r="E13" s="256"/>
      <c r="F13" s="256"/>
      <c r="G13" s="256"/>
      <c r="H13" s="256"/>
      <c r="I13" s="256"/>
      <c r="J13" s="256"/>
      <c r="K13" s="256"/>
      <c r="L13" s="256"/>
      <c r="M13" s="256"/>
      <c r="N13" s="256"/>
      <c r="O13" s="256"/>
      <c r="P13" s="256"/>
      <c r="Q13" s="256"/>
      <c r="R13" s="256"/>
      <c r="S13" s="257"/>
    </row>
    <row r="14" spans="1:19" ht="15" customHeight="1" x14ac:dyDescent="0.2">
      <c r="A14" s="258"/>
      <c r="B14" s="256"/>
      <c r="C14" s="256"/>
      <c r="D14" s="256"/>
      <c r="E14" s="256"/>
      <c r="F14" s="256"/>
      <c r="G14" s="256"/>
      <c r="H14" s="256"/>
      <c r="I14" s="256"/>
      <c r="J14" s="256"/>
      <c r="K14" s="256"/>
      <c r="L14" s="256"/>
      <c r="M14" s="256"/>
      <c r="N14" s="256"/>
      <c r="O14" s="256"/>
      <c r="P14" s="256"/>
      <c r="Q14" s="256"/>
      <c r="R14" s="256"/>
      <c r="S14" s="257"/>
    </row>
    <row r="15" spans="1:19" ht="15" customHeight="1" x14ac:dyDescent="0.2">
      <c r="A15" s="258"/>
      <c r="B15" s="256"/>
      <c r="C15" s="256"/>
      <c r="D15" s="256"/>
      <c r="E15" s="256"/>
      <c r="F15" s="256"/>
      <c r="G15" s="256"/>
      <c r="H15" s="256"/>
      <c r="I15" s="256"/>
      <c r="J15" s="256"/>
      <c r="K15" s="256"/>
      <c r="L15" s="256"/>
      <c r="M15" s="256"/>
      <c r="N15" s="256"/>
      <c r="O15" s="256"/>
      <c r="P15" s="256"/>
      <c r="Q15" s="256"/>
      <c r="R15" s="256"/>
      <c r="S15" s="257"/>
    </row>
    <row r="16" spans="1:19" ht="16" customHeight="1" thickBot="1" x14ac:dyDescent="0.25">
      <c r="A16" s="259"/>
      <c r="B16" s="260"/>
      <c r="C16" s="260"/>
      <c r="D16" s="260"/>
      <c r="E16" s="260"/>
      <c r="F16" s="260"/>
      <c r="G16" s="260"/>
      <c r="H16" s="260"/>
      <c r="I16" s="260"/>
      <c r="J16" s="260"/>
      <c r="K16" s="260"/>
      <c r="L16" s="260"/>
      <c r="M16" s="260"/>
      <c r="N16" s="260"/>
      <c r="O16" s="260"/>
      <c r="P16" s="260"/>
      <c r="Q16" s="260"/>
      <c r="R16" s="260"/>
      <c r="S16" s="261"/>
    </row>
    <row r="17" spans="1:19" x14ac:dyDescent="0.2">
      <c r="A17" s="234" t="s">
        <v>50</v>
      </c>
      <c r="B17" s="235"/>
      <c r="C17" s="235"/>
      <c r="D17" s="235"/>
      <c r="E17" s="235"/>
      <c r="F17" s="235"/>
      <c r="G17" s="235"/>
      <c r="H17" s="235"/>
      <c r="I17" s="235"/>
      <c r="J17" s="235"/>
      <c r="K17" s="235"/>
      <c r="L17" s="235"/>
      <c r="M17" s="235"/>
      <c r="N17" s="235"/>
      <c r="O17" s="235"/>
      <c r="P17" s="235"/>
      <c r="Q17" s="236"/>
    </row>
    <row r="18" spans="1:19" ht="31.5" customHeight="1" x14ac:dyDescent="0.2">
      <c r="A18" s="240" t="s">
        <v>51</v>
      </c>
      <c r="B18" s="243"/>
      <c r="C18" s="243"/>
      <c r="D18" s="243"/>
      <c r="E18" s="243"/>
      <c r="F18" s="243"/>
      <c r="G18" s="243"/>
      <c r="H18" s="243"/>
      <c r="I18" s="243"/>
      <c r="J18" s="243"/>
      <c r="K18" s="243"/>
      <c r="L18" s="243"/>
      <c r="M18" s="243"/>
      <c r="N18" s="243"/>
      <c r="O18" s="243"/>
      <c r="P18" s="243"/>
      <c r="Q18" s="244"/>
    </row>
    <row r="19" spans="1:19" ht="15" customHeight="1" x14ac:dyDescent="0.2">
      <c r="A19" s="255" t="s">
        <v>409</v>
      </c>
      <c r="B19" s="256"/>
      <c r="C19" s="256"/>
      <c r="D19" s="256"/>
      <c r="E19" s="256"/>
      <c r="F19" s="256"/>
      <c r="G19" s="256"/>
      <c r="H19" s="256"/>
      <c r="I19" s="256"/>
      <c r="J19" s="256"/>
      <c r="K19" s="256"/>
      <c r="L19" s="256"/>
      <c r="M19" s="256"/>
      <c r="N19" s="256"/>
      <c r="O19" s="256"/>
      <c r="P19" s="256"/>
      <c r="Q19" s="256"/>
      <c r="R19" s="256"/>
      <c r="S19" s="257"/>
    </row>
    <row r="20" spans="1:19" ht="15" customHeight="1" x14ac:dyDescent="0.2">
      <c r="A20" s="258"/>
      <c r="B20" s="256"/>
      <c r="C20" s="256"/>
      <c r="D20" s="256"/>
      <c r="E20" s="256"/>
      <c r="F20" s="256"/>
      <c r="G20" s="256"/>
      <c r="H20" s="256"/>
      <c r="I20" s="256"/>
      <c r="J20" s="256"/>
      <c r="K20" s="256"/>
      <c r="L20" s="256"/>
      <c r="M20" s="256"/>
      <c r="N20" s="256"/>
      <c r="O20" s="256"/>
      <c r="P20" s="256"/>
      <c r="Q20" s="256"/>
      <c r="R20" s="256"/>
      <c r="S20" s="257"/>
    </row>
    <row r="21" spans="1:19" ht="15" customHeight="1" x14ac:dyDescent="0.2">
      <c r="A21" s="258"/>
      <c r="B21" s="256"/>
      <c r="C21" s="256"/>
      <c r="D21" s="256"/>
      <c r="E21" s="256"/>
      <c r="F21" s="256"/>
      <c r="G21" s="256"/>
      <c r="H21" s="256"/>
      <c r="I21" s="256"/>
      <c r="J21" s="256"/>
      <c r="K21" s="256"/>
      <c r="L21" s="256"/>
      <c r="M21" s="256"/>
      <c r="N21" s="256"/>
      <c r="O21" s="256"/>
      <c r="P21" s="256"/>
      <c r="Q21" s="256"/>
      <c r="R21" s="256"/>
      <c r="S21" s="257"/>
    </row>
    <row r="22" spans="1:19" ht="15" customHeight="1" x14ac:dyDescent="0.2">
      <c r="A22" s="258"/>
      <c r="B22" s="256"/>
      <c r="C22" s="256"/>
      <c r="D22" s="256"/>
      <c r="E22" s="256"/>
      <c r="F22" s="256"/>
      <c r="G22" s="256"/>
      <c r="H22" s="256"/>
      <c r="I22" s="256"/>
      <c r="J22" s="256"/>
      <c r="K22" s="256"/>
      <c r="L22" s="256"/>
      <c r="M22" s="256"/>
      <c r="N22" s="256"/>
      <c r="O22" s="256"/>
      <c r="P22" s="256"/>
      <c r="Q22" s="256"/>
      <c r="R22" s="256"/>
      <c r="S22" s="257"/>
    </row>
    <row r="23" spans="1:19" ht="15" customHeight="1" x14ac:dyDescent="0.2">
      <c r="A23" s="258"/>
      <c r="B23" s="256"/>
      <c r="C23" s="256"/>
      <c r="D23" s="256"/>
      <c r="E23" s="256"/>
      <c r="F23" s="256"/>
      <c r="G23" s="256"/>
      <c r="H23" s="256"/>
      <c r="I23" s="256"/>
      <c r="J23" s="256"/>
      <c r="K23" s="256"/>
      <c r="L23" s="256"/>
      <c r="M23" s="256"/>
      <c r="N23" s="256"/>
      <c r="O23" s="256"/>
      <c r="P23" s="256"/>
      <c r="Q23" s="256"/>
      <c r="R23" s="256"/>
      <c r="S23" s="257"/>
    </row>
    <row r="24" spans="1:19" ht="15" customHeight="1" x14ac:dyDescent="0.2">
      <c r="A24" s="258"/>
      <c r="B24" s="256"/>
      <c r="C24" s="256"/>
      <c r="D24" s="256"/>
      <c r="E24" s="256"/>
      <c r="F24" s="256"/>
      <c r="G24" s="256"/>
      <c r="H24" s="256"/>
      <c r="I24" s="256"/>
      <c r="J24" s="256"/>
      <c r="K24" s="256"/>
      <c r="L24" s="256"/>
      <c r="M24" s="256"/>
      <c r="N24" s="256"/>
      <c r="O24" s="256"/>
      <c r="P24" s="256"/>
      <c r="Q24" s="256"/>
      <c r="R24" s="256"/>
      <c r="S24" s="257"/>
    </row>
    <row r="25" spans="1:19" ht="15" customHeight="1" x14ac:dyDescent="0.2">
      <c r="A25" s="258"/>
      <c r="B25" s="256"/>
      <c r="C25" s="256"/>
      <c r="D25" s="256"/>
      <c r="E25" s="256"/>
      <c r="F25" s="256"/>
      <c r="G25" s="256"/>
      <c r="H25" s="256"/>
      <c r="I25" s="256"/>
      <c r="J25" s="256"/>
      <c r="K25" s="256"/>
      <c r="L25" s="256"/>
      <c r="M25" s="256"/>
      <c r="N25" s="256"/>
      <c r="O25" s="256"/>
      <c r="P25" s="256"/>
      <c r="Q25" s="256"/>
      <c r="R25" s="256"/>
      <c r="S25" s="257"/>
    </row>
    <row r="26" spans="1:19" ht="15" customHeight="1" x14ac:dyDescent="0.2">
      <c r="A26" s="258"/>
      <c r="B26" s="256"/>
      <c r="C26" s="256"/>
      <c r="D26" s="256"/>
      <c r="E26" s="256"/>
      <c r="F26" s="256"/>
      <c r="G26" s="256"/>
      <c r="H26" s="256"/>
      <c r="I26" s="256"/>
      <c r="J26" s="256"/>
      <c r="K26" s="256"/>
      <c r="L26" s="256"/>
      <c r="M26" s="256"/>
      <c r="N26" s="256"/>
      <c r="O26" s="256"/>
      <c r="P26" s="256"/>
      <c r="Q26" s="256"/>
      <c r="R26" s="256"/>
      <c r="S26" s="257"/>
    </row>
    <row r="27" spans="1:19" ht="15" customHeight="1" x14ac:dyDescent="0.2">
      <c r="A27" s="258"/>
      <c r="B27" s="256"/>
      <c r="C27" s="256"/>
      <c r="D27" s="256"/>
      <c r="E27" s="256"/>
      <c r="F27" s="256"/>
      <c r="G27" s="256"/>
      <c r="H27" s="256"/>
      <c r="I27" s="256"/>
      <c r="J27" s="256"/>
      <c r="K27" s="256"/>
      <c r="L27" s="256"/>
      <c r="M27" s="256"/>
      <c r="N27" s="256"/>
      <c r="O27" s="256"/>
      <c r="P27" s="256"/>
      <c r="Q27" s="256"/>
      <c r="R27" s="256"/>
      <c r="S27" s="257"/>
    </row>
    <row r="28" spans="1:19" ht="15" customHeight="1" x14ac:dyDescent="0.2">
      <c r="A28" s="258"/>
      <c r="B28" s="256"/>
      <c r="C28" s="256"/>
      <c r="D28" s="256"/>
      <c r="E28" s="256"/>
      <c r="F28" s="256"/>
      <c r="G28" s="256"/>
      <c r="H28" s="256"/>
      <c r="I28" s="256"/>
      <c r="J28" s="256"/>
      <c r="K28" s="256"/>
      <c r="L28" s="256"/>
      <c r="M28" s="256"/>
      <c r="N28" s="256"/>
      <c r="O28" s="256"/>
      <c r="P28" s="256"/>
      <c r="Q28" s="256"/>
      <c r="R28" s="256"/>
      <c r="S28" s="257"/>
    </row>
    <row r="29" spans="1:19" ht="15" customHeight="1" x14ac:dyDescent="0.2">
      <c r="A29" s="258"/>
      <c r="B29" s="256"/>
      <c r="C29" s="256"/>
      <c r="D29" s="256"/>
      <c r="E29" s="256"/>
      <c r="F29" s="256"/>
      <c r="G29" s="256"/>
      <c r="H29" s="256"/>
      <c r="I29" s="256"/>
      <c r="J29" s="256"/>
      <c r="K29" s="256"/>
      <c r="L29" s="256"/>
      <c r="M29" s="256"/>
      <c r="N29" s="256"/>
      <c r="O29" s="256"/>
      <c r="P29" s="256"/>
      <c r="Q29" s="256"/>
      <c r="R29" s="256"/>
      <c r="S29" s="257"/>
    </row>
    <row r="30" spans="1:19" ht="15" customHeight="1" x14ac:dyDescent="0.2">
      <c r="A30" s="258"/>
      <c r="B30" s="256"/>
      <c r="C30" s="256"/>
      <c r="D30" s="256"/>
      <c r="E30" s="256"/>
      <c r="F30" s="256"/>
      <c r="G30" s="256"/>
      <c r="H30" s="256"/>
      <c r="I30" s="256"/>
      <c r="J30" s="256"/>
      <c r="K30" s="256"/>
      <c r="L30" s="256"/>
      <c r="M30" s="256"/>
      <c r="N30" s="256"/>
      <c r="O30" s="256"/>
      <c r="P30" s="256"/>
      <c r="Q30" s="256"/>
      <c r="R30" s="256"/>
      <c r="S30" s="257"/>
    </row>
    <row r="31" spans="1:19" ht="16" customHeight="1" thickBot="1" x14ac:dyDescent="0.25">
      <c r="A31" s="259"/>
      <c r="B31" s="260"/>
      <c r="C31" s="260"/>
      <c r="D31" s="260"/>
      <c r="E31" s="260"/>
      <c r="F31" s="260"/>
      <c r="G31" s="260"/>
      <c r="H31" s="260"/>
      <c r="I31" s="260"/>
      <c r="J31" s="260"/>
      <c r="K31" s="260"/>
      <c r="L31" s="260"/>
      <c r="M31" s="260"/>
      <c r="N31" s="260"/>
      <c r="O31" s="260"/>
      <c r="P31" s="260"/>
      <c r="Q31" s="260"/>
      <c r="R31" s="260"/>
      <c r="S31" s="261"/>
    </row>
    <row r="32" spans="1:19" x14ac:dyDescent="0.2">
      <c r="A32" s="234" t="s">
        <v>52</v>
      </c>
      <c r="B32" s="235"/>
      <c r="C32" s="235"/>
      <c r="D32" s="235"/>
      <c r="E32" s="235"/>
      <c r="F32" s="235"/>
      <c r="G32" s="235"/>
      <c r="H32" s="235"/>
      <c r="I32" s="235"/>
      <c r="J32" s="235"/>
      <c r="K32" s="235"/>
      <c r="L32" s="235"/>
      <c r="M32" s="235"/>
      <c r="N32" s="235"/>
      <c r="O32" s="235"/>
      <c r="P32" s="235"/>
      <c r="Q32" s="236"/>
    </row>
    <row r="33" spans="1:17" ht="20.25" customHeight="1" x14ac:dyDescent="0.2">
      <c r="A33" s="240" t="s">
        <v>53</v>
      </c>
      <c r="B33" s="241"/>
      <c r="C33" s="241"/>
      <c r="D33" s="241"/>
      <c r="E33" s="241"/>
      <c r="F33" s="241"/>
      <c r="G33" s="241"/>
      <c r="H33" s="241"/>
      <c r="I33" s="241"/>
      <c r="J33" s="241"/>
      <c r="K33" s="241"/>
      <c r="L33" s="241"/>
      <c r="M33" s="241"/>
      <c r="N33" s="241"/>
      <c r="O33" s="241"/>
      <c r="P33" s="241"/>
      <c r="Q33" s="242"/>
    </row>
    <row r="34" spans="1:17" x14ac:dyDescent="0.2">
      <c r="A34" s="245" t="s">
        <v>54</v>
      </c>
      <c r="B34" s="246"/>
      <c r="C34" s="246"/>
      <c r="D34" s="246"/>
      <c r="E34" s="246"/>
      <c r="F34" s="246"/>
      <c r="G34" s="246"/>
      <c r="H34" s="246"/>
      <c r="I34" s="246"/>
      <c r="J34" s="246"/>
      <c r="K34" s="246"/>
      <c r="L34" s="246"/>
      <c r="M34" s="246"/>
      <c r="N34" s="246"/>
      <c r="O34" s="246"/>
      <c r="P34" s="246"/>
      <c r="Q34" s="247"/>
    </row>
    <row r="35" spans="1:17" x14ac:dyDescent="0.2">
      <c r="A35" s="248"/>
      <c r="B35" s="246"/>
      <c r="C35" s="246"/>
      <c r="D35" s="246"/>
      <c r="E35" s="246"/>
      <c r="F35" s="246"/>
      <c r="G35" s="246"/>
      <c r="H35" s="246"/>
      <c r="I35" s="246"/>
      <c r="J35" s="246"/>
      <c r="K35" s="246"/>
      <c r="L35" s="246"/>
      <c r="M35" s="246"/>
      <c r="N35" s="246"/>
      <c r="O35" s="246"/>
      <c r="P35" s="246"/>
      <c r="Q35" s="247"/>
    </row>
    <row r="36" spans="1:17" x14ac:dyDescent="0.2">
      <c r="A36" s="248"/>
      <c r="B36" s="246"/>
      <c r="C36" s="246"/>
      <c r="D36" s="246"/>
      <c r="E36" s="246"/>
      <c r="F36" s="246"/>
      <c r="G36" s="246"/>
      <c r="H36" s="246"/>
      <c r="I36" s="246"/>
      <c r="J36" s="246"/>
      <c r="K36" s="246"/>
      <c r="L36" s="246"/>
      <c r="M36" s="246"/>
      <c r="N36" s="246"/>
      <c r="O36" s="246"/>
      <c r="P36" s="246"/>
      <c r="Q36" s="247"/>
    </row>
    <row r="37" spans="1:17" x14ac:dyDescent="0.2">
      <c r="A37" s="248"/>
      <c r="B37" s="246"/>
      <c r="C37" s="246"/>
      <c r="D37" s="246"/>
      <c r="E37" s="246"/>
      <c r="F37" s="246"/>
      <c r="G37" s="246"/>
      <c r="H37" s="246"/>
      <c r="I37" s="246"/>
      <c r="J37" s="246"/>
      <c r="K37" s="246"/>
      <c r="L37" s="246"/>
      <c r="M37" s="246"/>
      <c r="N37" s="246"/>
      <c r="O37" s="246"/>
      <c r="P37" s="246"/>
      <c r="Q37" s="247"/>
    </row>
    <row r="38" spans="1:17" x14ac:dyDescent="0.2">
      <c r="A38" s="248"/>
      <c r="B38" s="246"/>
      <c r="C38" s="246"/>
      <c r="D38" s="246"/>
      <c r="E38" s="246"/>
      <c r="F38" s="246"/>
      <c r="G38" s="246"/>
      <c r="H38" s="246"/>
      <c r="I38" s="246"/>
      <c r="J38" s="246"/>
      <c r="K38" s="246"/>
      <c r="L38" s="246"/>
      <c r="M38" s="246"/>
      <c r="N38" s="246"/>
      <c r="O38" s="246"/>
      <c r="P38" s="246"/>
      <c r="Q38" s="247"/>
    </row>
    <row r="39" spans="1:17" x14ac:dyDescent="0.2">
      <c r="A39" s="248"/>
      <c r="B39" s="246"/>
      <c r="C39" s="246"/>
      <c r="D39" s="246"/>
      <c r="E39" s="246"/>
      <c r="F39" s="246"/>
      <c r="G39" s="246"/>
      <c r="H39" s="246"/>
      <c r="I39" s="246"/>
      <c r="J39" s="246"/>
      <c r="K39" s="246"/>
      <c r="L39" s="246"/>
      <c r="M39" s="246"/>
      <c r="N39" s="246"/>
      <c r="O39" s="246"/>
      <c r="P39" s="246"/>
      <c r="Q39" s="247"/>
    </row>
    <row r="40" spans="1:17" x14ac:dyDescent="0.2">
      <c r="A40" s="248"/>
      <c r="B40" s="246"/>
      <c r="C40" s="246"/>
      <c r="D40" s="246"/>
      <c r="E40" s="246"/>
      <c r="F40" s="246"/>
      <c r="G40" s="246"/>
      <c r="H40" s="246"/>
      <c r="I40" s="246"/>
      <c r="J40" s="246"/>
      <c r="K40" s="246"/>
      <c r="L40" s="246"/>
      <c r="M40" s="246"/>
      <c r="N40" s="246"/>
      <c r="O40" s="246"/>
      <c r="P40" s="246"/>
      <c r="Q40" s="247"/>
    </row>
    <row r="41" spans="1:17" x14ac:dyDescent="0.2">
      <c r="A41" s="248"/>
      <c r="B41" s="246"/>
      <c r="C41" s="246"/>
      <c r="D41" s="246"/>
      <c r="E41" s="246"/>
      <c r="F41" s="246"/>
      <c r="G41" s="246"/>
      <c r="H41" s="246"/>
      <c r="I41" s="246"/>
      <c r="J41" s="246"/>
      <c r="K41" s="246"/>
      <c r="L41" s="246"/>
      <c r="M41" s="246"/>
      <c r="N41" s="246"/>
      <c r="O41" s="246"/>
      <c r="P41" s="246"/>
      <c r="Q41" s="247"/>
    </row>
    <row r="42" spans="1:17" x14ac:dyDescent="0.2">
      <c r="A42" s="248"/>
      <c r="B42" s="246"/>
      <c r="C42" s="246"/>
      <c r="D42" s="246"/>
      <c r="E42" s="246"/>
      <c r="F42" s="246"/>
      <c r="G42" s="246"/>
      <c r="H42" s="246"/>
      <c r="I42" s="246"/>
      <c r="J42" s="246"/>
      <c r="K42" s="246"/>
      <c r="L42" s="246"/>
      <c r="M42" s="246"/>
      <c r="N42" s="246"/>
      <c r="O42" s="246"/>
      <c r="P42" s="246"/>
      <c r="Q42" s="247"/>
    </row>
    <row r="43" spans="1:17" x14ac:dyDescent="0.2">
      <c r="A43" s="248"/>
      <c r="B43" s="246"/>
      <c r="C43" s="246"/>
      <c r="D43" s="246"/>
      <c r="E43" s="246"/>
      <c r="F43" s="246"/>
      <c r="G43" s="246"/>
      <c r="H43" s="246"/>
      <c r="I43" s="246"/>
      <c r="J43" s="246"/>
      <c r="K43" s="246"/>
      <c r="L43" s="246"/>
      <c r="M43" s="246"/>
      <c r="N43" s="246"/>
      <c r="O43" s="246"/>
      <c r="P43" s="246"/>
      <c r="Q43" s="247"/>
    </row>
    <row r="44" spans="1:17" x14ac:dyDescent="0.2">
      <c r="A44" s="248"/>
      <c r="B44" s="246"/>
      <c r="C44" s="246"/>
      <c r="D44" s="246"/>
      <c r="E44" s="246"/>
      <c r="F44" s="246"/>
      <c r="G44" s="246"/>
      <c r="H44" s="246"/>
      <c r="I44" s="246"/>
      <c r="J44" s="246"/>
      <c r="K44" s="246"/>
      <c r="L44" s="246"/>
      <c r="M44" s="246"/>
      <c r="N44" s="246"/>
      <c r="O44" s="246"/>
      <c r="P44" s="246"/>
      <c r="Q44" s="247"/>
    </row>
    <row r="45" spans="1:17" x14ac:dyDescent="0.2">
      <c r="A45" s="248"/>
      <c r="B45" s="246"/>
      <c r="C45" s="246"/>
      <c r="D45" s="246"/>
      <c r="E45" s="246"/>
      <c r="F45" s="246"/>
      <c r="G45" s="246"/>
      <c r="H45" s="246"/>
      <c r="I45" s="246"/>
      <c r="J45" s="246"/>
      <c r="K45" s="246"/>
      <c r="L45" s="246"/>
      <c r="M45" s="246"/>
      <c r="N45" s="246"/>
      <c r="O45" s="246"/>
      <c r="P45" s="246"/>
      <c r="Q45" s="247"/>
    </row>
    <row r="46" spans="1:17" ht="16" thickBot="1" x14ac:dyDescent="0.25">
      <c r="A46" s="249"/>
      <c r="B46" s="250"/>
      <c r="C46" s="250"/>
      <c r="D46" s="250"/>
      <c r="E46" s="250"/>
      <c r="F46" s="250"/>
      <c r="G46" s="250"/>
      <c r="H46" s="250"/>
      <c r="I46" s="250"/>
      <c r="J46" s="250"/>
      <c r="K46" s="250"/>
      <c r="L46" s="250"/>
      <c r="M46" s="250"/>
      <c r="N46" s="250"/>
      <c r="O46" s="250"/>
      <c r="P46" s="250"/>
      <c r="Q46" s="251"/>
    </row>
    <row r="47" spans="1:17" s="13" customFormat="1" ht="15" customHeight="1" x14ac:dyDescent="0.2">
      <c r="A47" s="252" t="s">
        <v>55</v>
      </c>
      <c r="B47" s="253"/>
      <c r="C47" s="253"/>
      <c r="D47" s="253"/>
      <c r="E47" s="253"/>
      <c r="F47" s="253"/>
      <c r="G47" s="253"/>
      <c r="H47" s="253"/>
      <c r="I47" s="253"/>
      <c r="J47" s="253"/>
      <c r="K47" s="253"/>
      <c r="L47" s="253"/>
      <c r="M47" s="253"/>
      <c r="N47" s="253"/>
      <c r="O47" s="253"/>
      <c r="P47" s="253"/>
      <c r="Q47" s="254"/>
    </row>
    <row r="48" spans="1:17" s="13" customFormat="1" ht="20.25" customHeight="1" x14ac:dyDescent="0.2">
      <c r="A48" s="240" t="s">
        <v>56</v>
      </c>
      <c r="B48" s="241"/>
      <c r="C48" s="241"/>
      <c r="D48" s="241"/>
      <c r="E48" s="241"/>
      <c r="F48" s="241"/>
      <c r="G48" s="241"/>
      <c r="H48" s="241"/>
      <c r="I48" s="241"/>
      <c r="J48" s="241"/>
      <c r="K48" s="241"/>
      <c r="L48" s="241"/>
      <c r="M48" s="241"/>
      <c r="N48" s="241"/>
      <c r="O48" s="241"/>
      <c r="P48" s="241"/>
      <c r="Q48" s="242"/>
    </row>
    <row r="49" spans="1:19" ht="16.5" customHeight="1" x14ac:dyDescent="0.2">
      <c r="A49" s="255" t="s">
        <v>57</v>
      </c>
      <c r="B49" s="262"/>
      <c r="C49" s="262"/>
      <c r="D49" s="262"/>
      <c r="E49" s="262"/>
      <c r="F49" s="262"/>
      <c r="G49" s="262"/>
      <c r="H49" s="262"/>
      <c r="I49" s="262"/>
      <c r="J49" s="262"/>
      <c r="K49" s="262"/>
      <c r="L49" s="262"/>
      <c r="M49" s="262"/>
      <c r="N49" s="262"/>
      <c r="O49" s="262"/>
      <c r="P49" s="262"/>
      <c r="Q49" s="262"/>
      <c r="R49" s="262"/>
      <c r="S49" s="263"/>
    </row>
    <row r="50" spans="1:19" x14ac:dyDescent="0.2">
      <c r="A50" s="264"/>
      <c r="B50" s="262"/>
      <c r="C50" s="262"/>
      <c r="D50" s="262"/>
      <c r="E50" s="262"/>
      <c r="F50" s="262"/>
      <c r="G50" s="262"/>
      <c r="H50" s="262"/>
      <c r="I50" s="262"/>
      <c r="J50" s="262"/>
      <c r="K50" s="262"/>
      <c r="L50" s="262"/>
      <c r="M50" s="262"/>
      <c r="N50" s="262"/>
      <c r="O50" s="262"/>
      <c r="P50" s="262"/>
      <c r="Q50" s="262"/>
      <c r="R50" s="262"/>
      <c r="S50" s="263"/>
    </row>
    <row r="51" spans="1:19" x14ac:dyDescent="0.2">
      <c r="A51" s="264"/>
      <c r="B51" s="262"/>
      <c r="C51" s="262"/>
      <c r="D51" s="262"/>
      <c r="E51" s="262"/>
      <c r="F51" s="262"/>
      <c r="G51" s="262"/>
      <c r="H51" s="262"/>
      <c r="I51" s="262"/>
      <c r="J51" s="262"/>
      <c r="K51" s="262"/>
      <c r="L51" s="262"/>
      <c r="M51" s="262"/>
      <c r="N51" s="262"/>
      <c r="O51" s="262"/>
      <c r="P51" s="262"/>
      <c r="Q51" s="262"/>
      <c r="R51" s="262"/>
      <c r="S51" s="263"/>
    </row>
    <row r="52" spans="1:19" x14ac:dyDescent="0.2">
      <c r="A52" s="264"/>
      <c r="B52" s="262"/>
      <c r="C52" s="262"/>
      <c r="D52" s="262"/>
      <c r="E52" s="262"/>
      <c r="F52" s="262"/>
      <c r="G52" s="262"/>
      <c r="H52" s="262"/>
      <c r="I52" s="262"/>
      <c r="J52" s="262"/>
      <c r="K52" s="262"/>
      <c r="L52" s="262"/>
      <c r="M52" s="262"/>
      <c r="N52" s="262"/>
      <c r="O52" s="262"/>
      <c r="P52" s="262"/>
      <c r="Q52" s="262"/>
      <c r="R52" s="262"/>
      <c r="S52" s="263"/>
    </row>
    <row r="53" spans="1:19" x14ac:dyDescent="0.2">
      <c r="A53" s="264"/>
      <c r="B53" s="262"/>
      <c r="C53" s="262"/>
      <c r="D53" s="262"/>
      <c r="E53" s="262"/>
      <c r="F53" s="262"/>
      <c r="G53" s="262"/>
      <c r="H53" s="262"/>
      <c r="I53" s="262"/>
      <c r="J53" s="262"/>
      <c r="K53" s="262"/>
      <c r="L53" s="262"/>
      <c r="M53" s="262"/>
      <c r="N53" s="262"/>
      <c r="O53" s="262"/>
      <c r="P53" s="262"/>
      <c r="Q53" s="262"/>
      <c r="R53" s="262"/>
      <c r="S53" s="263"/>
    </row>
    <row r="54" spans="1:19" x14ac:dyDescent="0.2">
      <c r="A54" s="264"/>
      <c r="B54" s="262"/>
      <c r="C54" s="262"/>
      <c r="D54" s="262"/>
      <c r="E54" s="262"/>
      <c r="F54" s="262"/>
      <c r="G54" s="262"/>
      <c r="H54" s="262"/>
      <c r="I54" s="262"/>
      <c r="J54" s="262"/>
      <c r="K54" s="262"/>
      <c r="L54" s="262"/>
      <c r="M54" s="262"/>
      <c r="N54" s="262"/>
      <c r="O54" s="262"/>
      <c r="P54" s="262"/>
      <c r="Q54" s="262"/>
      <c r="R54" s="262"/>
      <c r="S54" s="263"/>
    </row>
    <row r="55" spans="1:19" x14ac:dyDescent="0.2">
      <c r="A55" s="264"/>
      <c r="B55" s="262"/>
      <c r="C55" s="262"/>
      <c r="D55" s="262"/>
      <c r="E55" s="262"/>
      <c r="F55" s="262"/>
      <c r="G55" s="262"/>
      <c r="H55" s="262"/>
      <c r="I55" s="262"/>
      <c r="J55" s="262"/>
      <c r="K55" s="262"/>
      <c r="L55" s="262"/>
      <c r="M55" s="262"/>
      <c r="N55" s="262"/>
      <c r="O55" s="262"/>
      <c r="P55" s="262"/>
      <c r="Q55" s="262"/>
      <c r="R55" s="262"/>
      <c r="S55" s="263"/>
    </row>
    <row r="56" spans="1:19" x14ac:dyDescent="0.2">
      <c r="A56" s="264"/>
      <c r="B56" s="262"/>
      <c r="C56" s="262"/>
      <c r="D56" s="262"/>
      <c r="E56" s="262"/>
      <c r="F56" s="262"/>
      <c r="G56" s="262"/>
      <c r="H56" s="262"/>
      <c r="I56" s="262"/>
      <c r="J56" s="262"/>
      <c r="K56" s="262"/>
      <c r="L56" s="262"/>
      <c r="M56" s="262"/>
      <c r="N56" s="262"/>
      <c r="O56" s="262"/>
      <c r="P56" s="262"/>
      <c r="Q56" s="262"/>
      <c r="R56" s="262"/>
      <c r="S56" s="263"/>
    </row>
    <row r="57" spans="1:19" x14ac:dyDescent="0.2">
      <c r="A57" s="264"/>
      <c r="B57" s="262"/>
      <c r="C57" s="262"/>
      <c r="D57" s="262"/>
      <c r="E57" s="262"/>
      <c r="F57" s="262"/>
      <c r="G57" s="262"/>
      <c r="H57" s="262"/>
      <c r="I57" s="262"/>
      <c r="J57" s="262"/>
      <c r="K57" s="262"/>
      <c r="L57" s="262"/>
      <c r="M57" s="262"/>
      <c r="N57" s="262"/>
      <c r="O57" s="262"/>
      <c r="P57" s="262"/>
      <c r="Q57" s="262"/>
      <c r="R57" s="262"/>
      <c r="S57" s="263"/>
    </row>
    <row r="58" spans="1:19" x14ac:dyDescent="0.2">
      <c r="A58" s="264"/>
      <c r="B58" s="262"/>
      <c r="C58" s="262"/>
      <c r="D58" s="262"/>
      <c r="E58" s="262"/>
      <c r="F58" s="262"/>
      <c r="G58" s="262"/>
      <c r="H58" s="262"/>
      <c r="I58" s="262"/>
      <c r="J58" s="262"/>
      <c r="K58" s="262"/>
      <c r="L58" s="262"/>
      <c r="M58" s="262"/>
      <c r="N58" s="262"/>
      <c r="O58" s="262"/>
      <c r="P58" s="262"/>
      <c r="Q58" s="262"/>
      <c r="R58" s="262"/>
      <c r="S58" s="263"/>
    </row>
    <row r="59" spans="1:19" x14ac:dyDescent="0.2">
      <c r="A59" s="264"/>
      <c r="B59" s="262"/>
      <c r="C59" s="262"/>
      <c r="D59" s="262"/>
      <c r="E59" s="262"/>
      <c r="F59" s="262"/>
      <c r="G59" s="262"/>
      <c r="H59" s="262"/>
      <c r="I59" s="262"/>
      <c r="J59" s="262"/>
      <c r="K59" s="262"/>
      <c r="L59" s="262"/>
      <c r="M59" s="262"/>
      <c r="N59" s="262"/>
      <c r="O59" s="262"/>
      <c r="P59" s="262"/>
      <c r="Q59" s="262"/>
      <c r="R59" s="262"/>
      <c r="S59" s="263"/>
    </row>
    <row r="60" spans="1:19" x14ac:dyDescent="0.2">
      <c r="A60" s="264"/>
      <c r="B60" s="262"/>
      <c r="C60" s="262"/>
      <c r="D60" s="262"/>
      <c r="E60" s="262"/>
      <c r="F60" s="262"/>
      <c r="G60" s="262"/>
      <c r="H60" s="262"/>
      <c r="I60" s="262"/>
      <c r="J60" s="262"/>
      <c r="K60" s="262"/>
      <c r="L60" s="262"/>
      <c r="M60" s="262"/>
      <c r="N60" s="262"/>
      <c r="O60" s="262"/>
      <c r="P60" s="262"/>
      <c r="Q60" s="262"/>
      <c r="R60" s="262"/>
      <c r="S60" s="263"/>
    </row>
    <row r="61" spans="1:19" ht="16" thickBot="1" x14ac:dyDescent="0.25">
      <c r="A61" s="265"/>
      <c r="B61" s="266"/>
      <c r="C61" s="266"/>
      <c r="D61" s="266"/>
      <c r="E61" s="266"/>
      <c r="F61" s="266"/>
      <c r="G61" s="266"/>
      <c r="H61" s="266"/>
      <c r="I61" s="266"/>
      <c r="J61" s="266"/>
      <c r="K61" s="266"/>
      <c r="L61" s="266"/>
      <c r="M61" s="266"/>
      <c r="N61" s="266"/>
      <c r="O61" s="266"/>
      <c r="P61" s="266"/>
      <c r="Q61" s="266"/>
      <c r="R61" s="266"/>
      <c r="S61" s="267"/>
    </row>
    <row r="62" spans="1:19" x14ac:dyDescent="0.2">
      <c r="A62" s="234" t="s">
        <v>58</v>
      </c>
      <c r="B62" s="235"/>
      <c r="C62" s="235"/>
      <c r="D62" s="235"/>
      <c r="E62" s="235"/>
      <c r="F62" s="235"/>
      <c r="G62" s="235"/>
      <c r="H62" s="235"/>
      <c r="I62" s="235"/>
      <c r="J62" s="235"/>
      <c r="K62" s="235"/>
      <c r="L62" s="235"/>
      <c r="M62" s="235"/>
      <c r="N62" s="235"/>
      <c r="O62" s="235"/>
      <c r="P62" s="235"/>
      <c r="Q62" s="236"/>
    </row>
    <row r="63" spans="1:19" ht="15" customHeight="1" x14ac:dyDescent="0.2">
      <c r="A63" s="237" t="s">
        <v>59</v>
      </c>
      <c r="B63" s="238"/>
      <c r="C63" s="238"/>
      <c r="D63" s="238"/>
      <c r="E63" s="238"/>
      <c r="F63" s="238"/>
      <c r="G63" s="238"/>
      <c r="H63" s="238"/>
      <c r="I63" s="238"/>
      <c r="J63" s="238"/>
      <c r="K63" s="238"/>
      <c r="L63" s="238"/>
      <c r="M63" s="238"/>
      <c r="N63" s="238"/>
      <c r="O63" s="238"/>
      <c r="P63" s="238"/>
      <c r="Q63" s="239"/>
    </row>
    <row r="64" spans="1:19" ht="32" x14ac:dyDescent="0.2">
      <c r="A64" s="32"/>
      <c r="B64" s="71" t="s">
        <v>60</v>
      </c>
      <c r="C64" s="71" t="s">
        <v>61</v>
      </c>
      <c r="D64" s="71" t="s">
        <v>62</v>
      </c>
      <c r="E64" s="33"/>
      <c r="F64" s="33"/>
      <c r="G64" s="33"/>
      <c r="H64" s="34"/>
      <c r="I64" s="34"/>
      <c r="J64" s="34"/>
      <c r="K64" s="34"/>
      <c r="L64" s="34"/>
      <c r="M64" s="34"/>
      <c r="N64" s="34"/>
      <c r="O64" s="34"/>
      <c r="P64" s="34"/>
      <c r="Q64" s="35"/>
    </row>
    <row r="65" spans="1:17" x14ac:dyDescent="0.2">
      <c r="A65" s="32" t="s">
        <v>63</v>
      </c>
      <c r="B65" s="32" t="s">
        <v>64</v>
      </c>
      <c r="C65" s="194">
        <v>18885</v>
      </c>
      <c r="D65" s="32" t="s">
        <v>65</v>
      </c>
      <c r="E65" s="34"/>
      <c r="F65" s="34"/>
      <c r="G65" s="34"/>
      <c r="H65" s="34"/>
      <c r="I65" s="34"/>
      <c r="J65" s="34"/>
      <c r="K65" s="34"/>
      <c r="L65" s="34"/>
      <c r="M65" s="34"/>
      <c r="N65" s="34"/>
      <c r="O65" s="34"/>
      <c r="P65" s="34"/>
      <c r="Q65" s="35"/>
    </row>
    <row r="66" spans="1:17" x14ac:dyDescent="0.2">
      <c r="A66" s="32" t="s">
        <v>66</v>
      </c>
      <c r="B66" s="32"/>
      <c r="C66" s="195"/>
      <c r="D66" s="32"/>
      <c r="E66" s="34"/>
      <c r="F66" s="34"/>
      <c r="G66" s="34"/>
      <c r="H66" s="34"/>
      <c r="I66" s="34"/>
      <c r="J66" s="34"/>
      <c r="K66" s="34"/>
      <c r="L66" s="34"/>
      <c r="M66" s="34"/>
      <c r="N66" s="34"/>
      <c r="O66" s="34"/>
      <c r="P66" s="34"/>
      <c r="Q66" s="35"/>
    </row>
    <row r="67" spans="1:17" x14ac:dyDescent="0.2">
      <c r="A67" s="32" t="s">
        <v>67</v>
      </c>
      <c r="B67" s="32"/>
      <c r="C67" s="32"/>
      <c r="D67" s="32"/>
      <c r="E67" s="34"/>
      <c r="F67" s="34"/>
      <c r="G67" s="34"/>
      <c r="H67" s="34"/>
      <c r="I67" s="34"/>
      <c r="J67" s="34"/>
      <c r="K67" s="34"/>
      <c r="L67" s="34"/>
      <c r="M67" s="34"/>
      <c r="N67" s="34"/>
      <c r="O67" s="34"/>
      <c r="P67" s="34"/>
      <c r="Q67" s="35"/>
    </row>
    <row r="68" spans="1:17" x14ac:dyDescent="0.2">
      <c r="A68" s="32" t="s">
        <v>68</v>
      </c>
      <c r="B68" s="32"/>
      <c r="C68" s="32"/>
      <c r="D68" s="32"/>
      <c r="E68" s="34"/>
      <c r="F68" s="34"/>
      <c r="G68" s="34"/>
      <c r="H68" s="34"/>
      <c r="I68" s="34"/>
      <c r="J68" s="34"/>
      <c r="K68" s="34"/>
      <c r="L68" s="34"/>
      <c r="M68" s="34"/>
      <c r="N68" s="34"/>
      <c r="O68" s="34"/>
      <c r="P68" s="34"/>
      <c r="Q68" s="35"/>
    </row>
    <row r="69" spans="1:17" x14ac:dyDescent="0.2">
      <c r="A69" s="32" t="s">
        <v>69</v>
      </c>
      <c r="B69" s="32"/>
      <c r="C69" s="32"/>
      <c r="D69" s="32"/>
      <c r="E69" s="34"/>
      <c r="F69" s="34"/>
      <c r="G69" s="34"/>
      <c r="H69" s="34"/>
      <c r="I69" s="34"/>
      <c r="J69" s="34"/>
      <c r="K69" s="34"/>
      <c r="L69" s="34"/>
      <c r="M69" s="34"/>
      <c r="N69" s="34"/>
      <c r="O69" s="34"/>
      <c r="P69" s="34"/>
      <c r="Q69" s="35"/>
    </row>
    <row r="70" spans="1:17" x14ac:dyDescent="0.2">
      <c r="A70" s="32" t="s">
        <v>70</v>
      </c>
      <c r="B70" s="21"/>
      <c r="C70" s="36">
        <f>SUM(C65:C69)</f>
        <v>18885</v>
      </c>
      <c r="D70" s="21"/>
    </row>
  </sheetData>
  <mergeCells count="15">
    <mergeCell ref="A1:Q1"/>
    <mergeCell ref="A3:Q3"/>
    <mergeCell ref="A2:Q2"/>
    <mergeCell ref="A17:Q17"/>
    <mergeCell ref="A4:S16"/>
    <mergeCell ref="A62:Q62"/>
    <mergeCell ref="A63:Q63"/>
    <mergeCell ref="A48:Q48"/>
    <mergeCell ref="A18:Q18"/>
    <mergeCell ref="A34:Q46"/>
    <mergeCell ref="A47:Q47"/>
    <mergeCell ref="A32:Q32"/>
    <mergeCell ref="A33:Q33"/>
    <mergeCell ref="A19:S31"/>
    <mergeCell ref="A49:S61"/>
  </mergeCells>
  <pageMargins left="0.7" right="0.7" top="0.75" bottom="0.75" header="0.3" footer="0.3"/>
  <pageSetup paperSize="9" scale="39" fitToHeight="0" orientation="portrait" verticalDpi="1200" r:id="rId1"/>
  <headerFooter>
    <oddHeader>&amp;L&amp;G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U46"/>
  <sheetViews>
    <sheetView topLeftCell="A27" zoomScale="90" zoomScaleNormal="90" workbookViewId="0">
      <selection activeCell="A46" sqref="A46:B46"/>
    </sheetView>
  </sheetViews>
  <sheetFormatPr baseColWidth="10" defaultColWidth="11.5" defaultRowHeight="15" x14ac:dyDescent="0.2"/>
  <cols>
    <col min="1" max="1" width="43" customWidth="1"/>
    <col min="2" max="2" width="14" customWidth="1"/>
    <col min="4" max="4" width="11.5" customWidth="1"/>
    <col min="6" max="6" width="14.5" customWidth="1"/>
    <col min="8" max="10" width="7.33203125" customWidth="1"/>
    <col min="12" max="12" width="6" customWidth="1"/>
    <col min="14" max="14" width="8.6640625" customWidth="1"/>
    <col min="16" max="16" width="8.83203125" customWidth="1"/>
    <col min="17" max="17" width="8.33203125" customWidth="1"/>
    <col min="18" max="18" width="6.83203125" customWidth="1"/>
    <col min="19" max="19" width="16" customWidth="1"/>
    <col min="20" max="20" width="16.33203125" customWidth="1"/>
    <col min="21" max="21" width="22.5" customWidth="1"/>
  </cols>
  <sheetData>
    <row r="1" spans="1:21" ht="17.5" customHeight="1" thickBot="1" x14ac:dyDescent="0.3">
      <c r="A1" s="268" t="s">
        <v>71</v>
      </c>
      <c r="B1" s="269"/>
      <c r="C1" s="269"/>
      <c r="D1" s="269"/>
      <c r="E1" s="269"/>
      <c r="F1" s="269"/>
      <c r="G1" s="269"/>
      <c r="H1" s="269"/>
      <c r="I1" s="269"/>
      <c r="J1" s="269"/>
      <c r="K1" s="269"/>
      <c r="L1" s="269"/>
      <c r="M1" s="269"/>
      <c r="N1" s="269"/>
      <c r="O1" s="269"/>
      <c r="P1" s="269"/>
      <c r="Q1" s="269"/>
      <c r="R1" s="269"/>
      <c r="S1" s="269"/>
      <c r="T1" s="269"/>
      <c r="U1" s="269"/>
    </row>
    <row r="2" spans="1:21" ht="16" thickBot="1" x14ac:dyDescent="0.25">
      <c r="A2" s="287" t="s">
        <v>72</v>
      </c>
      <c r="B2" s="287"/>
      <c r="C2" s="287"/>
      <c r="D2" s="287"/>
      <c r="E2" s="287"/>
    </row>
    <row r="3" spans="1:21" x14ac:dyDescent="0.2">
      <c r="A3" s="234" t="s">
        <v>73</v>
      </c>
      <c r="B3" s="235"/>
      <c r="C3" s="235"/>
      <c r="D3" s="235"/>
      <c r="E3" s="235"/>
      <c r="F3" s="235"/>
      <c r="G3" s="235"/>
      <c r="H3" s="235"/>
      <c r="I3" s="235"/>
      <c r="J3" s="235"/>
      <c r="K3" s="235"/>
      <c r="L3" s="235"/>
      <c r="M3" s="235"/>
      <c r="N3" s="235"/>
      <c r="O3" s="235"/>
      <c r="P3" s="235"/>
      <c r="Q3" s="235"/>
      <c r="R3" s="235"/>
      <c r="S3" s="235"/>
      <c r="T3" s="235"/>
      <c r="U3" s="236"/>
    </row>
    <row r="4" spans="1:21" ht="15" customHeight="1" x14ac:dyDescent="0.2">
      <c r="A4" s="273" t="s">
        <v>74</v>
      </c>
      <c r="B4" s="274"/>
      <c r="C4" s="274"/>
      <c r="D4" s="274"/>
      <c r="E4" s="274"/>
      <c r="F4" s="274"/>
      <c r="G4" s="274"/>
      <c r="H4" s="274"/>
      <c r="I4" s="274"/>
      <c r="J4" s="274"/>
      <c r="K4" s="274"/>
      <c r="L4" s="274"/>
      <c r="M4" s="274"/>
      <c r="N4" s="274"/>
      <c r="O4" s="274"/>
      <c r="P4" s="274"/>
      <c r="Q4" s="274"/>
      <c r="R4" s="274"/>
      <c r="S4" s="274"/>
      <c r="T4" s="274"/>
      <c r="U4" s="275"/>
    </row>
    <row r="5" spans="1:21" x14ac:dyDescent="0.2">
      <c r="A5" s="276"/>
      <c r="B5" s="277"/>
      <c r="C5" s="277"/>
      <c r="D5" s="277"/>
      <c r="E5" s="277"/>
      <c r="F5" s="277"/>
      <c r="G5" s="277"/>
      <c r="H5" s="277"/>
      <c r="I5" s="277"/>
      <c r="J5" s="277"/>
      <c r="K5" s="277"/>
      <c r="L5" s="277"/>
      <c r="M5" s="277"/>
      <c r="N5" s="277"/>
      <c r="O5" s="277"/>
      <c r="P5" s="277"/>
      <c r="Q5" s="277"/>
      <c r="R5" s="277"/>
      <c r="S5" s="277"/>
      <c r="T5" s="277"/>
      <c r="U5" s="278"/>
    </row>
    <row r="6" spans="1:21" x14ac:dyDescent="0.2">
      <c r="A6" s="276"/>
      <c r="B6" s="277"/>
      <c r="C6" s="277"/>
      <c r="D6" s="277"/>
      <c r="E6" s="277"/>
      <c r="F6" s="277"/>
      <c r="G6" s="277"/>
      <c r="H6" s="277"/>
      <c r="I6" s="277"/>
      <c r="J6" s="277"/>
      <c r="K6" s="277"/>
      <c r="L6" s="277"/>
      <c r="M6" s="277"/>
      <c r="N6" s="277"/>
      <c r="O6" s="277"/>
      <c r="P6" s="277"/>
      <c r="Q6" s="277"/>
      <c r="R6" s="277"/>
      <c r="S6" s="277"/>
      <c r="T6" s="277"/>
      <c r="U6" s="278"/>
    </row>
    <row r="7" spans="1:21" x14ac:dyDescent="0.2">
      <c r="A7" s="276"/>
      <c r="B7" s="277"/>
      <c r="C7" s="277"/>
      <c r="D7" s="277"/>
      <c r="E7" s="277"/>
      <c r="F7" s="277"/>
      <c r="G7" s="277"/>
      <c r="H7" s="277"/>
      <c r="I7" s="277"/>
      <c r="J7" s="277"/>
      <c r="K7" s="277"/>
      <c r="L7" s="277"/>
      <c r="M7" s="277"/>
      <c r="N7" s="277"/>
      <c r="O7" s="277"/>
      <c r="P7" s="277"/>
      <c r="Q7" s="277"/>
      <c r="R7" s="277"/>
      <c r="S7" s="277"/>
      <c r="T7" s="277"/>
      <c r="U7" s="278"/>
    </row>
    <row r="8" spans="1:21" x14ac:dyDescent="0.2">
      <c r="A8" s="276"/>
      <c r="B8" s="277"/>
      <c r="C8" s="277"/>
      <c r="D8" s="277"/>
      <c r="E8" s="277"/>
      <c r="F8" s="277"/>
      <c r="G8" s="277"/>
      <c r="H8" s="277"/>
      <c r="I8" s="277"/>
      <c r="J8" s="277"/>
      <c r="K8" s="277"/>
      <c r="L8" s="277"/>
      <c r="M8" s="277"/>
      <c r="N8" s="277"/>
      <c r="O8" s="277"/>
      <c r="P8" s="277"/>
      <c r="Q8" s="277"/>
      <c r="R8" s="277"/>
      <c r="S8" s="277"/>
      <c r="T8" s="277"/>
      <c r="U8" s="278"/>
    </row>
    <row r="9" spans="1:21" x14ac:dyDescent="0.2">
      <c r="A9" s="276"/>
      <c r="B9" s="277"/>
      <c r="C9" s="277"/>
      <c r="D9" s="277"/>
      <c r="E9" s="277"/>
      <c r="F9" s="277"/>
      <c r="G9" s="277"/>
      <c r="H9" s="277"/>
      <c r="I9" s="277"/>
      <c r="J9" s="277"/>
      <c r="K9" s="277"/>
      <c r="L9" s="277"/>
      <c r="M9" s="277"/>
      <c r="N9" s="277"/>
      <c r="O9" s="277"/>
      <c r="P9" s="277"/>
      <c r="Q9" s="277"/>
      <c r="R9" s="277"/>
      <c r="S9" s="277"/>
      <c r="T9" s="277"/>
      <c r="U9" s="278"/>
    </row>
    <row r="10" spans="1:21" x14ac:dyDescent="0.2">
      <c r="A10" s="276"/>
      <c r="B10" s="277"/>
      <c r="C10" s="277"/>
      <c r="D10" s="277"/>
      <c r="E10" s="277"/>
      <c r="F10" s="277"/>
      <c r="G10" s="277"/>
      <c r="H10" s="277"/>
      <c r="I10" s="277"/>
      <c r="J10" s="277"/>
      <c r="K10" s="277"/>
      <c r="L10" s="277"/>
      <c r="M10" s="277"/>
      <c r="N10" s="277"/>
      <c r="O10" s="277"/>
      <c r="P10" s="277"/>
      <c r="Q10" s="277"/>
      <c r="R10" s="277"/>
      <c r="S10" s="277"/>
      <c r="T10" s="277"/>
      <c r="U10" s="278"/>
    </row>
    <row r="11" spans="1:21" x14ac:dyDescent="0.2">
      <c r="A11" s="276"/>
      <c r="B11" s="277"/>
      <c r="C11" s="277"/>
      <c r="D11" s="277"/>
      <c r="E11" s="277"/>
      <c r="F11" s="277"/>
      <c r="G11" s="277"/>
      <c r="H11" s="277"/>
      <c r="I11" s="277"/>
      <c r="J11" s="277"/>
      <c r="K11" s="277"/>
      <c r="L11" s="277"/>
      <c r="M11" s="277"/>
      <c r="N11" s="277"/>
      <c r="O11" s="277"/>
      <c r="P11" s="277"/>
      <c r="Q11" s="277"/>
      <c r="R11" s="277"/>
      <c r="S11" s="277"/>
      <c r="T11" s="277"/>
      <c r="U11" s="278"/>
    </row>
    <row r="12" spans="1:21" x14ac:dyDescent="0.2">
      <c r="A12" s="276"/>
      <c r="B12" s="277"/>
      <c r="C12" s="277"/>
      <c r="D12" s="277"/>
      <c r="E12" s="277"/>
      <c r="F12" s="277"/>
      <c r="G12" s="277"/>
      <c r="H12" s="277"/>
      <c r="I12" s="277"/>
      <c r="J12" s="277"/>
      <c r="K12" s="277"/>
      <c r="L12" s="277"/>
      <c r="M12" s="277"/>
      <c r="N12" s="277"/>
      <c r="O12" s="277"/>
      <c r="P12" s="277"/>
      <c r="Q12" s="277"/>
      <c r="R12" s="277"/>
      <c r="S12" s="277"/>
      <c r="T12" s="277"/>
      <c r="U12" s="278"/>
    </row>
    <row r="13" spans="1:21" x14ac:dyDescent="0.2">
      <c r="A13" s="276"/>
      <c r="B13" s="277"/>
      <c r="C13" s="277"/>
      <c r="D13" s="277"/>
      <c r="E13" s="277"/>
      <c r="F13" s="277"/>
      <c r="G13" s="277"/>
      <c r="H13" s="277"/>
      <c r="I13" s="277"/>
      <c r="J13" s="277"/>
      <c r="K13" s="277"/>
      <c r="L13" s="277"/>
      <c r="M13" s="277"/>
      <c r="N13" s="277"/>
      <c r="O13" s="277"/>
      <c r="P13" s="277"/>
      <c r="Q13" s="277"/>
      <c r="R13" s="277"/>
      <c r="S13" s="277"/>
      <c r="T13" s="277"/>
      <c r="U13" s="278"/>
    </row>
    <row r="14" spans="1:21" x14ac:dyDescent="0.2">
      <c r="A14" s="276"/>
      <c r="B14" s="277"/>
      <c r="C14" s="277"/>
      <c r="D14" s="277"/>
      <c r="E14" s="277"/>
      <c r="F14" s="277"/>
      <c r="G14" s="277"/>
      <c r="H14" s="277"/>
      <c r="I14" s="277"/>
      <c r="J14" s="277"/>
      <c r="K14" s="277"/>
      <c r="L14" s="277"/>
      <c r="M14" s="277"/>
      <c r="N14" s="277"/>
      <c r="O14" s="277"/>
      <c r="P14" s="277"/>
      <c r="Q14" s="277"/>
      <c r="R14" s="277"/>
      <c r="S14" s="277"/>
      <c r="T14" s="277"/>
      <c r="U14" s="278"/>
    </row>
    <row r="15" spans="1:21" x14ac:dyDescent="0.2">
      <c r="A15" s="276"/>
      <c r="B15" s="277"/>
      <c r="C15" s="277"/>
      <c r="D15" s="277"/>
      <c r="E15" s="277"/>
      <c r="F15" s="277"/>
      <c r="G15" s="277"/>
      <c r="H15" s="277"/>
      <c r="I15" s="277"/>
      <c r="J15" s="277"/>
      <c r="K15" s="277"/>
      <c r="L15" s="277"/>
      <c r="M15" s="277"/>
      <c r="N15" s="277"/>
      <c r="O15" s="277"/>
      <c r="P15" s="277"/>
      <c r="Q15" s="277"/>
      <c r="R15" s="277"/>
      <c r="S15" s="277"/>
      <c r="T15" s="277"/>
      <c r="U15" s="278"/>
    </row>
    <row r="16" spans="1:21" x14ac:dyDescent="0.2">
      <c r="A16" s="276"/>
      <c r="B16" s="277"/>
      <c r="C16" s="277"/>
      <c r="D16" s="277"/>
      <c r="E16" s="277"/>
      <c r="F16" s="277"/>
      <c r="G16" s="277"/>
      <c r="H16" s="277"/>
      <c r="I16" s="277"/>
      <c r="J16" s="277"/>
      <c r="K16" s="277"/>
      <c r="L16" s="277"/>
      <c r="M16" s="277"/>
      <c r="N16" s="277"/>
      <c r="O16" s="277"/>
      <c r="P16" s="277"/>
      <c r="Q16" s="277"/>
      <c r="R16" s="277"/>
      <c r="S16" s="277"/>
      <c r="T16" s="277"/>
      <c r="U16" s="278"/>
    </row>
    <row r="17" spans="1:21" ht="1.25" customHeight="1" thickBot="1" x14ac:dyDescent="0.25">
      <c r="A17" s="279"/>
      <c r="B17" s="280"/>
      <c r="C17" s="280"/>
      <c r="D17" s="280"/>
      <c r="E17" s="280"/>
      <c r="F17" s="280"/>
      <c r="G17" s="280"/>
      <c r="H17" s="280"/>
      <c r="I17" s="280"/>
      <c r="J17" s="280"/>
      <c r="K17" s="280"/>
      <c r="L17" s="280"/>
      <c r="M17" s="280"/>
      <c r="N17" s="280"/>
      <c r="O17" s="280"/>
      <c r="P17" s="280"/>
      <c r="Q17" s="280"/>
      <c r="R17" s="280"/>
      <c r="S17" s="280"/>
      <c r="T17" s="280"/>
      <c r="U17" s="281"/>
    </row>
    <row r="18" spans="1:21" x14ac:dyDescent="0.2">
      <c r="A18" s="234" t="s">
        <v>75</v>
      </c>
      <c r="B18" s="235"/>
      <c r="C18" s="235"/>
      <c r="D18" s="235"/>
      <c r="E18" s="235"/>
      <c r="F18" s="235"/>
      <c r="G18" s="235"/>
      <c r="H18" s="235"/>
      <c r="I18" s="235"/>
      <c r="J18" s="235"/>
      <c r="K18" s="235"/>
      <c r="L18" s="235"/>
      <c r="M18" s="235"/>
      <c r="N18" s="235"/>
      <c r="O18" s="235"/>
      <c r="P18" s="235"/>
      <c r="Q18" s="235"/>
      <c r="R18" s="235"/>
      <c r="S18" s="235"/>
      <c r="T18" s="235"/>
      <c r="U18" s="236"/>
    </row>
    <row r="19" spans="1:21" ht="19.25" customHeight="1" x14ac:dyDescent="0.2">
      <c r="A19" s="273" t="s">
        <v>76</v>
      </c>
      <c r="B19" s="274"/>
      <c r="C19" s="274"/>
      <c r="D19" s="274"/>
      <c r="E19" s="274"/>
      <c r="F19" s="274"/>
      <c r="G19" s="274"/>
      <c r="H19" s="274"/>
      <c r="I19" s="274"/>
      <c r="J19" s="274"/>
      <c r="K19" s="274"/>
      <c r="L19" s="274"/>
      <c r="M19" s="274"/>
      <c r="N19" s="274"/>
      <c r="O19" s="274"/>
      <c r="P19" s="274"/>
      <c r="Q19" s="274"/>
      <c r="R19" s="274"/>
      <c r="S19" s="274"/>
      <c r="T19" s="274"/>
      <c r="U19" s="275"/>
    </row>
    <row r="20" spans="1:21" x14ac:dyDescent="0.2">
      <c r="A20" s="276"/>
      <c r="B20" s="277"/>
      <c r="C20" s="277"/>
      <c r="D20" s="277"/>
      <c r="E20" s="277"/>
      <c r="F20" s="277"/>
      <c r="G20" s="277"/>
      <c r="H20" s="277"/>
      <c r="I20" s="277"/>
      <c r="J20" s="277"/>
      <c r="K20" s="277"/>
      <c r="L20" s="277"/>
      <c r="M20" s="277"/>
      <c r="N20" s="277"/>
      <c r="O20" s="277"/>
      <c r="P20" s="277"/>
      <c r="Q20" s="277"/>
      <c r="R20" s="277"/>
      <c r="S20" s="277"/>
      <c r="T20" s="277"/>
      <c r="U20" s="278"/>
    </row>
    <row r="21" spans="1:21" x14ac:dyDescent="0.2">
      <c r="A21" s="276"/>
      <c r="B21" s="277"/>
      <c r="C21" s="277"/>
      <c r="D21" s="277"/>
      <c r="E21" s="277"/>
      <c r="F21" s="277"/>
      <c r="G21" s="277"/>
      <c r="H21" s="277"/>
      <c r="I21" s="277"/>
      <c r="J21" s="277"/>
      <c r="K21" s="277"/>
      <c r="L21" s="277"/>
      <c r="M21" s="277"/>
      <c r="N21" s="277"/>
      <c r="O21" s="277"/>
      <c r="P21" s="277"/>
      <c r="Q21" s="277"/>
      <c r="R21" s="277"/>
      <c r="S21" s="277"/>
      <c r="T21" s="277"/>
      <c r="U21" s="278"/>
    </row>
    <row r="22" spans="1:21" x14ac:dyDescent="0.2">
      <c r="A22" s="276"/>
      <c r="B22" s="277"/>
      <c r="C22" s="277"/>
      <c r="D22" s="277"/>
      <c r="E22" s="277"/>
      <c r="F22" s="277"/>
      <c r="G22" s="277"/>
      <c r="H22" s="277"/>
      <c r="I22" s="277"/>
      <c r="J22" s="277"/>
      <c r="K22" s="277"/>
      <c r="L22" s="277"/>
      <c r="M22" s="277"/>
      <c r="N22" s="277"/>
      <c r="O22" s="277"/>
      <c r="P22" s="277"/>
      <c r="Q22" s="277"/>
      <c r="R22" s="277"/>
      <c r="S22" s="277"/>
      <c r="T22" s="277"/>
      <c r="U22" s="278"/>
    </row>
    <row r="23" spans="1:21" x14ac:dyDescent="0.2">
      <c r="A23" s="276"/>
      <c r="B23" s="277"/>
      <c r="C23" s="277"/>
      <c r="D23" s="277"/>
      <c r="E23" s="277"/>
      <c r="F23" s="277"/>
      <c r="G23" s="277"/>
      <c r="H23" s="277"/>
      <c r="I23" s="277"/>
      <c r="J23" s="277"/>
      <c r="K23" s="277"/>
      <c r="L23" s="277"/>
      <c r="M23" s="277"/>
      <c r="N23" s="277"/>
      <c r="O23" s="277"/>
      <c r="P23" s="277"/>
      <c r="Q23" s="277"/>
      <c r="R23" s="277"/>
      <c r="S23" s="277"/>
      <c r="T23" s="277"/>
      <c r="U23" s="278"/>
    </row>
    <row r="24" spans="1:21" x14ac:dyDescent="0.2">
      <c r="A24" s="276"/>
      <c r="B24" s="277"/>
      <c r="C24" s="277"/>
      <c r="D24" s="277"/>
      <c r="E24" s="277"/>
      <c r="F24" s="277"/>
      <c r="G24" s="277"/>
      <c r="H24" s="277"/>
      <c r="I24" s="277"/>
      <c r="J24" s="277"/>
      <c r="K24" s="277"/>
      <c r="L24" s="277"/>
      <c r="M24" s="277"/>
      <c r="N24" s="277"/>
      <c r="O24" s="277"/>
      <c r="P24" s="277"/>
      <c r="Q24" s="277"/>
      <c r="R24" s="277"/>
      <c r="S24" s="277"/>
      <c r="T24" s="277"/>
      <c r="U24" s="278"/>
    </row>
    <row r="25" spans="1:21" x14ac:dyDescent="0.2">
      <c r="A25" s="276"/>
      <c r="B25" s="277"/>
      <c r="C25" s="277"/>
      <c r="D25" s="277"/>
      <c r="E25" s="277"/>
      <c r="F25" s="277"/>
      <c r="G25" s="277"/>
      <c r="H25" s="277"/>
      <c r="I25" s="277"/>
      <c r="J25" s="277"/>
      <c r="K25" s="277"/>
      <c r="L25" s="277"/>
      <c r="M25" s="277"/>
      <c r="N25" s="277"/>
      <c r="O25" s="277"/>
      <c r="P25" s="277"/>
      <c r="Q25" s="277"/>
      <c r="R25" s="277"/>
      <c r="S25" s="277"/>
      <c r="T25" s="277"/>
      <c r="U25" s="278"/>
    </row>
    <row r="26" spans="1:21" x14ac:dyDescent="0.2">
      <c r="A26" s="276"/>
      <c r="B26" s="277"/>
      <c r="C26" s="277"/>
      <c r="D26" s="277"/>
      <c r="E26" s="277"/>
      <c r="F26" s="277"/>
      <c r="G26" s="277"/>
      <c r="H26" s="277"/>
      <c r="I26" s="277"/>
      <c r="J26" s="277"/>
      <c r="K26" s="277"/>
      <c r="L26" s="277"/>
      <c r="M26" s="277"/>
      <c r="N26" s="277"/>
      <c r="O26" s="277"/>
      <c r="P26" s="277"/>
      <c r="Q26" s="277"/>
      <c r="R26" s="277"/>
      <c r="S26" s="277"/>
      <c r="T26" s="277"/>
      <c r="U26" s="278"/>
    </row>
    <row r="27" spans="1:21" x14ac:dyDescent="0.2">
      <c r="A27" s="276"/>
      <c r="B27" s="277"/>
      <c r="C27" s="277"/>
      <c r="D27" s="277"/>
      <c r="E27" s="277"/>
      <c r="F27" s="277"/>
      <c r="G27" s="277"/>
      <c r="H27" s="277"/>
      <c r="I27" s="277"/>
      <c r="J27" s="277"/>
      <c r="K27" s="277"/>
      <c r="L27" s="277"/>
      <c r="M27" s="277"/>
      <c r="N27" s="277"/>
      <c r="O27" s="277"/>
      <c r="P27" s="277"/>
      <c r="Q27" s="277"/>
      <c r="R27" s="277"/>
      <c r="S27" s="277"/>
      <c r="T27" s="277"/>
      <c r="U27" s="278"/>
    </row>
    <row r="28" spans="1:21" x14ac:dyDescent="0.2">
      <c r="A28" s="276"/>
      <c r="B28" s="277"/>
      <c r="C28" s="277"/>
      <c r="D28" s="277"/>
      <c r="E28" s="277"/>
      <c r="F28" s="277"/>
      <c r="G28" s="277"/>
      <c r="H28" s="277"/>
      <c r="I28" s="277"/>
      <c r="J28" s="277"/>
      <c r="K28" s="277"/>
      <c r="L28" s="277"/>
      <c r="M28" s="277"/>
      <c r="N28" s="277"/>
      <c r="O28" s="277"/>
      <c r="P28" s="277"/>
      <c r="Q28" s="277"/>
      <c r="R28" s="277"/>
      <c r="S28" s="277"/>
      <c r="T28" s="277"/>
      <c r="U28" s="278"/>
    </row>
    <row r="29" spans="1:21" x14ac:dyDescent="0.2">
      <c r="A29" s="276"/>
      <c r="B29" s="277"/>
      <c r="C29" s="277"/>
      <c r="D29" s="277"/>
      <c r="E29" s="277"/>
      <c r="F29" s="277"/>
      <c r="G29" s="277"/>
      <c r="H29" s="277"/>
      <c r="I29" s="277"/>
      <c r="J29" s="277"/>
      <c r="K29" s="277"/>
      <c r="L29" s="277"/>
      <c r="M29" s="277"/>
      <c r="N29" s="277"/>
      <c r="O29" s="277"/>
      <c r="P29" s="277"/>
      <c r="Q29" s="277"/>
      <c r="R29" s="277"/>
      <c r="S29" s="277"/>
      <c r="T29" s="277"/>
      <c r="U29" s="278"/>
    </row>
    <row r="30" spans="1:21" x14ac:dyDescent="0.2">
      <c r="A30" s="276"/>
      <c r="B30" s="277"/>
      <c r="C30" s="277"/>
      <c r="D30" s="277"/>
      <c r="E30" s="277"/>
      <c r="F30" s="277"/>
      <c r="G30" s="277"/>
      <c r="H30" s="277"/>
      <c r="I30" s="277"/>
      <c r="J30" s="277"/>
      <c r="K30" s="277"/>
      <c r="L30" s="277"/>
      <c r="M30" s="277"/>
      <c r="N30" s="277"/>
      <c r="O30" s="277"/>
      <c r="P30" s="277"/>
      <c r="Q30" s="277"/>
      <c r="R30" s="277"/>
      <c r="S30" s="277"/>
      <c r="T30" s="277"/>
      <c r="U30" s="278"/>
    </row>
    <row r="31" spans="1:21" x14ac:dyDescent="0.2">
      <c r="A31" s="276"/>
      <c r="B31" s="277"/>
      <c r="C31" s="277"/>
      <c r="D31" s="277"/>
      <c r="E31" s="277"/>
      <c r="F31" s="277"/>
      <c r="G31" s="277"/>
      <c r="H31" s="277"/>
      <c r="I31" s="277"/>
      <c r="J31" s="277"/>
      <c r="K31" s="277"/>
      <c r="L31" s="277"/>
      <c r="M31" s="277"/>
      <c r="N31" s="277"/>
      <c r="O31" s="277"/>
      <c r="P31" s="277"/>
      <c r="Q31" s="277"/>
      <c r="R31" s="277"/>
      <c r="S31" s="277"/>
      <c r="T31" s="277"/>
      <c r="U31" s="278"/>
    </row>
    <row r="32" spans="1:21" ht="16" thickBot="1" x14ac:dyDescent="0.25">
      <c r="A32" s="279"/>
      <c r="B32" s="280"/>
      <c r="C32" s="280"/>
      <c r="D32" s="280"/>
      <c r="E32" s="280"/>
      <c r="F32" s="280"/>
      <c r="G32" s="280"/>
      <c r="H32" s="280"/>
      <c r="I32" s="280"/>
      <c r="J32" s="280"/>
      <c r="K32" s="280"/>
      <c r="L32" s="280"/>
      <c r="M32" s="280"/>
      <c r="N32" s="280"/>
      <c r="O32" s="280"/>
      <c r="P32" s="280"/>
      <c r="Q32" s="280"/>
      <c r="R32" s="280"/>
      <c r="S32" s="280"/>
      <c r="T32" s="280"/>
      <c r="U32" s="281"/>
    </row>
    <row r="33" spans="1:21" x14ac:dyDescent="0.2">
      <c r="A33" s="234" t="s">
        <v>77</v>
      </c>
      <c r="B33" s="235"/>
      <c r="C33" s="235"/>
      <c r="D33" s="235"/>
      <c r="E33" s="235"/>
      <c r="F33" s="235"/>
      <c r="G33" s="235"/>
      <c r="H33" s="235"/>
      <c r="I33" s="235"/>
      <c r="J33" s="235"/>
      <c r="K33" s="235"/>
      <c r="L33" s="235"/>
      <c r="M33" s="235"/>
      <c r="N33" s="235"/>
      <c r="O33" s="235"/>
      <c r="P33" s="235"/>
      <c r="Q33" s="235"/>
      <c r="R33" s="235"/>
      <c r="S33" s="235"/>
      <c r="T33" s="235"/>
      <c r="U33" s="236"/>
    </row>
    <row r="34" spans="1:21" ht="14" customHeight="1" x14ac:dyDescent="0.2">
      <c r="A34" s="273"/>
      <c r="B34" s="274"/>
      <c r="C34" s="274"/>
      <c r="D34" s="274"/>
      <c r="E34" s="274"/>
      <c r="F34" s="274"/>
      <c r="G34" s="274"/>
      <c r="H34" s="274"/>
      <c r="I34" s="274"/>
      <c r="J34" s="274"/>
      <c r="K34" s="274"/>
      <c r="L34" s="274"/>
      <c r="M34" s="274"/>
      <c r="N34" s="274"/>
      <c r="O34" s="274"/>
      <c r="P34" s="274"/>
      <c r="Q34" s="274"/>
      <c r="R34" s="274"/>
      <c r="S34" s="274"/>
      <c r="T34" s="274"/>
      <c r="U34" s="275"/>
    </row>
    <row r="35" spans="1:21" ht="35.5" customHeight="1" x14ac:dyDescent="0.2">
      <c r="A35" s="288" t="s">
        <v>78</v>
      </c>
      <c r="B35" s="283"/>
      <c r="C35" s="282" t="s">
        <v>79</v>
      </c>
      <c r="D35" s="283"/>
      <c r="E35" s="282" t="s">
        <v>80</v>
      </c>
      <c r="F35" s="283"/>
      <c r="G35" s="282" t="s">
        <v>81</v>
      </c>
      <c r="H35" s="283"/>
      <c r="I35" s="282" t="s">
        <v>82</v>
      </c>
      <c r="J35" s="283"/>
      <c r="K35" s="282" t="s">
        <v>83</v>
      </c>
      <c r="L35" s="283"/>
      <c r="M35" s="282" t="s">
        <v>84</v>
      </c>
      <c r="N35" s="283"/>
      <c r="O35" s="282" t="s">
        <v>85</v>
      </c>
      <c r="P35" s="283"/>
      <c r="Q35" s="282" t="s">
        <v>86</v>
      </c>
      <c r="R35" s="284"/>
      <c r="S35" s="14" t="s">
        <v>87</v>
      </c>
      <c r="T35" s="14" t="s">
        <v>88</v>
      </c>
      <c r="U35" s="16" t="s">
        <v>89</v>
      </c>
    </row>
    <row r="36" spans="1:21" x14ac:dyDescent="0.2">
      <c r="A36" s="292"/>
      <c r="B36" s="286"/>
      <c r="C36" s="285"/>
      <c r="D36" s="286"/>
      <c r="E36" s="285"/>
      <c r="F36" s="286"/>
      <c r="G36" s="285"/>
      <c r="H36" s="286"/>
      <c r="I36" s="285"/>
      <c r="J36" s="286"/>
      <c r="K36" s="285"/>
      <c r="L36" s="286"/>
      <c r="M36" s="285"/>
      <c r="N36" s="286"/>
      <c r="O36" s="285"/>
      <c r="P36" s="286"/>
      <c r="Q36" s="285"/>
      <c r="R36" s="216"/>
      <c r="S36" s="15"/>
      <c r="T36" s="15"/>
      <c r="U36" s="17"/>
    </row>
    <row r="37" spans="1:21" x14ac:dyDescent="0.2">
      <c r="A37" s="293"/>
      <c r="B37" s="294"/>
      <c r="C37" s="285"/>
      <c r="D37" s="286"/>
      <c r="E37" s="285"/>
      <c r="F37" s="286"/>
      <c r="G37" s="285"/>
      <c r="H37" s="286"/>
      <c r="I37" s="285"/>
      <c r="J37" s="286"/>
      <c r="K37" s="285"/>
      <c r="L37" s="286"/>
      <c r="M37" s="285"/>
      <c r="N37" s="286"/>
      <c r="O37" s="285"/>
      <c r="P37" s="286"/>
      <c r="Q37" s="285"/>
      <c r="R37" s="216"/>
      <c r="S37" s="15"/>
      <c r="T37" s="15"/>
      <c r="U37" s="17"/>
    </row>
    <row r="38" spans="1:21" x14ac:dyDescent="0.2">
      <c r="A38" s="292"/>
      <c r="B38" s="286"/>
      <c r="C38" s="285"/>
      <c r="D38" s="286"/>
      <c r="E38" s="285"/>
      <c r="F38" s="286"/>
      <c r="G38" s="285"/>
      <c r="H38" s="286"/>
      <c r="I38" s="285"/>
      <c r="J38" s="286"/>
      <c r="K38" s="285"/>
      <c r="L38" s="286"/>
      <c r="M38" s="285"/>
      <c r="N38" s="286"/>
      <c r="O38" s="285"/>
      <c r="P38" s="286"/>
      <c r="Q38" s="285"/>
      <c r="R38" s="216"/>
      <c r="S38" s="15"/>
      <c r="T38" s="15"/>
      <c r="U38" s="17"/>
    </row>
    <row r="39" spans="1:21" x14ac:dyDescent="0.2">
      <c r="A39" s="292"/>
      <c r="B39" s="286"/>
      <c r="C39" s="285"/>
      <c r="D39" s="286"/>
      <c r="E39" s="285"/>
      <c r="F39" s="286"/>
      <c r="G39" s="285"/>
      <c r="H39" s="286"/>
      <c r="I39" s="285"/>
      <c r="J39" s="286"/>
      <c r="K39" s="285"/>
      <c r="L39" s="286"/>
      <c r="M39" s="285"/>
      <c r="N39" s="286"/>
      <c r="O39" s="285"/>
      <c r="P39" s="286"/>
      <c r="Q39" s="285"/>
      <c r="R39" s="216"/>
      <c r="S39" s="15"/>
      <c r="T39" s="15"/>
      <c r="U39" s="17"/>
    </row>
    <row r="40" spans="1:21" x14ac:dyDescent="0.2">
      <c r="A40" s="292"/>
      <c r="B40" s="286"/>
      <c r="C40" s="285"/>
      <c r="D40" s="286"/>
      <c r="E40" s="285"/>
      <c r="F40" s="286"/>
      <c r="G40" s="285"/>
      <c r="H40" s="286"/>
      <c r="I40" s="285"/>
      <c r="J40" s="286"/>
      <c r="K40" s="285"/>
      <c r="L40" s="286"/>
      <c r="M40" s="285"/>
      <c r="N40" s="286"/>
      <c r="O40" s="285"/>
      <c r="P40" s="286"/>
      <c r="Q40" s="285"/>
      <c r="R40" s="216"/>
      <c r="S40" s="15"/>
      <c r="T40" s="15"/>
      <c r="U40" s="17"/>
    </row>
    <row r="41" spans="1:21" x14ac:dyDescent="0.2">
      <c r="A41" s="292"/>
      <c r="B41" s="286"/>
      <c r="C41" s="285"/>
      <c r="D41" s="286"/>
      <c r="E41" s="285"/>
      <c r="F41" s="286"/>
      <c r="G41" s="285"/>
      <c r="H41" s="286"/>
      <c r="I41" s="285"/>
      <c r="J41" s="286"/>
      <c r="K41" s="285"/>
      <c r="L41" s="286"/>
      <c r="M41" s="285"/>
      <c r="N41" s="286"/>
      <c r="O41" s="285"/>
      <c r="P41" s="286"/>
      <c r="Q41" s="285"/>
      <c r="R41" s="216"/>
      <c r="S41" s="15"/>
      <c r="T41" s="15"/>
      <c r="U41" s="17"/>
    </row>
    <row r="42" spans="1:21" x14ac:dyDescent="0.2">
      <c r="A42" s="292"/>
      <c r="B42" s="286"/>
      <c r="C42" s="285"/>
      <c r="D42" s="286"/>
      <c r="E42" s="285"/>
      <c r="F42" s="286"/>
      <c r="G42" s="285"/>
      <c r="H42" s="286"/>
      <c r="I42" s="285"/>
      <c r="J42" s="286"/>
      <c r="K42" s="285"/>
      <c r="L42" s="286"/>
      <c r="M42" s="285"/>
      <c r="N42" s="286"/>
      <c r="O42" s="285"/>
      <c r="P42" s="286"/>
      <c r="Q42" s="285"/>
      <c r="R42" s="216"/>
      <c r="S42" s="15"/>
      <c r="T42" s="15"/>
      <c r="U42" s="17"/>
    </row>
    <row r="43" spans="1:21" x14ac:dyDescent="0.2">
      <c r="A43" s="292"/>
      <c r="B43" s="286"/>
      <c r="C43" s="285"/>
      <c r="D43" s="286"/>
      <c r="E43" s="285"/>
      <c r="F43" s="286"/>
      <c r="G43" s="285"/>
      <c r="H43" s="286"/>
      <c r="I43" s="285"/>
      <c r="J43" s="286"/>
      <c r="K43" s="285"/>
      <c r="L43" s="286"/>
      <c r="M43" s="285"/>
      <c r="N43" s="286"/>
      <c r="O43" s="285"/>
      <c r="P43" s="286"/>
      <c r="Q43" s="285"/>
      <c r="R43" s="216"/>
      <c r="S43" s="15"/>
      <c r="T43" s="15"/>
      <c r="U43" s="17"/>
    </row>
    <row r="44" spans="1:21" x14ac:dyDescent="0.2">
      <c r="A44" s="295"/>
      <c r="B44" s="272"/>
      <c r="C44" s="271"/>
      <c r="D44" s="272"/>
      <c r="E44" s="271"/>
      <c r="F44" s="272"/>
      <c r="G44" s="271"/>
      <c r="H44" s="272"/>
      <c r="I44" s="271"/>
      <c r="J44" s="272"/>
      <c r="K44" s="271"/>
      <c r="L44" s="272"/>
      <c r="M44" s="271"/>
      <c r="N44" s="272"/>
      <c r="O44" s="271"/>
      <c r="P44" s="272"/>
      <c r="Q44" s="271"/>
      <c r="R44" s="291"/>
      <c r="S44" s="18"/>
      <c r="T44" s="18"/>
      <c r="U44" s="19"/>
    </row>
    <row r="46" spans="1:21" ht="55.25" customHeight="1" x14ac:dyDescent="0.2">
      <c r="A46" s="289" t="s">
        <v>90</v>
      </c>
      <c r="B46" s="290"/>
    </row>
  </sheetData>
  <mergeCells count="101">
    <mergeCell ref="A46:B46"/>
    <mergeCell ref="O44:P44"/>
    <mergeCell ref="Q44:R44"/>
    <mergeCell ref="A36:B36"/>
    <mergeCell ref="A37:B37"/>
    <mergeCell ref="A38:B38"/>
    <mergeCell ref="A39:B39"/>
    <mergeCell ref="A40:B40"/>
    <mergeCell ref="A41:B41"/>
    <mergeCell ref="A42:B42"/>
    <mergeCell ref="A43:B43"/>
    <mergeCell ref="A44:B44"/>
    <mergeCell ref="C44:D44"/>
    <mergeCell ref="E44:F44"/>
    <mergeCell ref="G44:H44"/>
    <mergeCell ref="K44:L44"/>
    <mergeCell ref="M44:N44"/>
    <mergeCell ref="O43:P43"/>
    <mergeCell ref="Q43:R43"/>
    <mergeCell ref="C42:D42"/>
    <mergeCell ref="E42:F42"/>
    <mergeCell ref="G42:H42"/>
    <mergeCell ref="K42:L42"/>
    <mergeCell ref="M42:N42"/>
    <mergeCell ref="I42:J42"/>
    <mergeCell ref="I43:J43"/>
    <mergeCell ref="O42:P42"/>
    <mergeCell ref="Q42:R42"/>
    <mergeCell ref="C43:D43"/>
    <mergeCell ref="E43:F43"/>
    <mergeCell ref="G43:H43"/>
    <mergeCell ref="K43:L43"/>
    <mergeCell ref="M43:N43"/>
    <mergeCell ref="Q40:R40"/>
    <mergeCell ref="C41:D41"/>
    <mergeCell ref="E41:F41"/>
    <mergeCell ref="G41:H41"/>
    <mergeCell ref="K41:L41"/>
    <mergeCell ref="M41:N41"/>
    <mergeCell ref="O41:P41"/>
    <mergeCell ref="Q41:R41"/>
    <mergeCell ref="C40:D40"/>
    <mergeCell ref="E40:F40"/>
    <mergeCell ref="G40:H40"/>
    <mergeCell ref="K40:L40"/>
    <mergeCell ref="M40:N40"/>
    <mergeCell ref="I40:J40"/>
    <mergeCell ref="I41:J41"/>
    <mergeCell ref="M38:N38"/>
    <mergeCell ref="I38:J38"/>
    <mergeCell ref="E39:F39"/>
    <mergeCell ref="G39:H39"/>
    <mergeCell ref="K39:L39"/>
    <mergeCell ref="M39:N39"/>
    <mergeCell ref="O39:P39"/>
    <mergeCell ref="C39:D39"/>
    <mergeCell ref="O40:P40"/>
    <mergeCell ref="A1:U1"/>
    <mergeCell ref="A3:U3"/>
    <mergeCell ref="A4:U4"/>
    <mergeCell ref="A5:U17"/>
    <mergeCell ref="A18:U18"/>
    <mergeCell ref="A2:E2"/>
    <mergeCell ref="E37:F37"/>
    <mergeCell ref="A35:B35"/>
    <mergeCell ref="G35:H35"/>
    <mergeCell ref="K35:L35"/>
    <mergeCell ref="Q36:R36"/>
    <mergeCell ref="I35:J35"/>
    <mergeCell ref="C35:D35"/>
    <mergeCell ref="E35:F35"/>
    <mergeCell ref="G37:H37"/>
    <mergeCell ref="K37:L37"/>
    <mergeCell ref="M37:N37"/>
    <mergeCell ref="O36:P36"/>
    <mergeCell ref="I36:J36"/>
    <mergeCell ref="O37:P37"/>
    <mergeCell ref="I44:J44"/>
    <mergeCell ref="A19:U19"/>
    <mergeCell ref="A20:U32"/>
    <mergeCell ref="A33:U33"/>
    <mergeCell ref="A34:U34"/>
    <mergeCell ref="M35:N35"/>
    <mergeCell ref="O35:P35"/>
    <mergeCell ref="Q35:R35"/>
    <mergeCell ref="C36:D36"/>
    <mergeCell ref="E36:F36"/>
    <mergeCell ref="G36:H36"/>
    <mergeCell ref="K36:L36"/>
    <mergeCell ref="M36:N36"/>
    <mergeCell ref="Q37:R37"/>
    <mergeCell ref="I37:J37"/>
    <mergeCell ref="C37:D37"/>
    <mergeCell ref="Q39:R39"/>
    <mergeCell ref="I39:J39"/>
    <mergeCell ref="O38:P38"/>
    <mergeCell ref="Q38:R38"/>
    <mergeCell ref="C38:D38"/>
    <mergeCell ref="E38:F38"/>
    <mergeCell ref="G38:H38"/>
    <mergeCell ref="K38:L38"/>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249977111117893"/>
  </sheetPr>
  <dimension ref="A1:L54"/>
  <sheetViews>
    <sheetView zoomScale="92" zoomScaleNormal="90" workbookViewId="0">
      <selection activeCell="D19" sqref="D19"/>
    </sheetView>
  </sheetViews>
  <sheetFormatPr baseColWidth="10" defaultColWidth="11.5" defaultRowHeight="15" x14ac:dyDescent="0.2"/>
  <cols>
    <col min="1" max="1" width="25.83203125" customWidth="1"/>
    <col min="2" max="2" width="16.33203125" customWidth="1"/>
    <col min="3" max="3" width="25.5" customWidth="1"/>
    <col min="4" max="4" width="28.6640625" customWidth="1"/>
    <col min="5" max="5" width="17.6640625" customWidth="1"/>
    <col min="7" max="7" width="30.1640625" customWidth="1"/>
    <col min="8" max="8" width="22" customWidth="1"/>
    <col min="9" max="9" width="21" customWidth="1"/>
    <col min="10" max="10" width="17.1640625" customWidth="1"/>
    <col min="11" max="11" width="17.83203125" customWidth="1"/>
    <col min="12" max="12" width="24.5" customWidth="1"/>
  </cols>
  <sheetData>
    <row r="1" spans="1:12" ht="24.75" customHeight="1" thickBot="1" x14ac:dyDescent="0.25">
      <c r="A1" s="301" t="s">
        <v>91</v>
      </c>
      <c r="B1" s="302"/>
      <c r="C1" s="302"/>
      <c r="D1" s="302"/>
      <c r="E1" s="302"/>
      <c r="F1" s="302"/>
      <c r="G1" s="302"/>
      <c r="H1" s="302"/>
      <c r="I1" s="302"/>
      <c r="J1" s="302"/>
      <c r="K1" s="302"/>
      <c r="L1" s="303"/>
    </row>
    <row r="2" spans="1:12" ht="24.75" customHeight="1" x14ac:dyDescent="0.2">
      <c r="A2" s="298" t="s">
        <v>92</v>
      </c>
      <c r="B2" s="299"/>
      <c r="C2" s="299"/>
      <c r="D2" s="299"/>
      <c r="E2" s="300"/>
      <c r="F2" s="199"/>
      <c r="G2" s="298" t="s">
        <v>93</v>
      </c>
      <c r="H2" s="299"/>
      <c r="I2" s="299"/>
      <c r="J2" s="299"/>
      <c r="K2" s="299"/>
      <c r="L2" s="300"/>
    </row>
    <row r="3" spans="1:12" ht="36.75" customHeight="1" x14ac:dyDescent="0.2">
      <c r="A3" s="181" t="s">
        <v>94</v>
      </c>
      <c r="B3" s="181" t="s">
        <v>95</v>
      </c>
      <c r="C3" s="181" t="s">
        <v>96</v>
      </c>
      <c r="D3" s="181" t="s">
        <v>97</v>
      </c>
      <c r="E3" s="181" t="s">
        <v>98</v>
      </c>
      <c r="F3" s="182"/>
      <c r="G3" s="181" t="s">
        <v>94</v>
      </c>
      <c r="H3" s="181" t="s">
        <v>99</v>
      </c>
      <c r="I3" s="181" t="s">
        <v>100</v>
      </c>
      <c r="J3" s="181" t="s">
        <v>97</v>
      </c>
      <c r="K3" s="181" t="s">
        <v>98</v>
      </c>
      <c r="L3" s="181" t="s">
        <v>101</v>
      </c>
    </row>
    <row r="4" spans="1:12" ht="60" x14ac:dyDescent="0.25">
      <c r="A4" s="183" t="s">
        <v>102</v>
      </c>
      <c r="B4" s="184"/>
      <c r="C4" s="183" t="s">
        <v>103</v>
      </c>
      <c r="D4" s="185" t="s">
        <v>104</v>
      </c>
      <c r="E4" s="183" t="s">
        <v>105</v>
      </c>
      <c r="F4" s="186"/>
      <c r="G4" s="186" t="s">
        <v>106</v>
      </c>
      <c r="H4" s="187"/>
      <c r="I4" s="186" t="s">
        <v>107</v>
      </c>
      <c r="J4" s="187" t="s">
        <v>108</v>
      </c>
      <c r="K4" s="188" t="s">
        <v>109</v>
      </c>
      <c r="L4" s="21"/>
    </row>
    <row r="5" spans="1:12" ht="40" x14ac:dyDescent="0.25">
      <c r="A5" s="183" t="s">
        <v>110</v>
      </c>
      <c r="B5" s="184"/>
      <c r="C5" s="183" t="s">
        <v>103</v>
      </c>
      <c r="D5" s="185" t="s">
        <v>111</v>
      </c>
      <c r="E5" s="183" t="s">
        <v>112</v>
      </c>
      <c r="F5" s="186"/>
      <c r="G5" s="186" t="s">
        <v>113</v>
      </c>
      <c r="H5" s="187"/>
      <c r="I5" s="186" t="s">
        <v>114</v>
      </c>
      <c r="J5" s="187" t="s">
        <v>115</v>
      </c>
      <c r="K5" s="186" t="s">
        <v>116</v>
      </c>
      <c r="L5" s="21"/>
    </row>
    <row r="6" spans="1:12" ht="20" x14ac:dyDescent="0.25">
      <c r="A6" s="296" t="s">
        <v>117</v>
      </c>
      <c r="B6" s="296"/>
      <c r="C6" s="189" t="s">
        <v>103</v>
      </c>
      <c r="D6" s="190" t="s">
        <v>118</v>
      </c>
      <c r="E6" s="189" t="s">
        <v>119</v>
      </c>
      <c r="F6" s="186"/>
      <c r="G6" s="186" t="s">
        <v>120</v>
      </c>
      <c r="H6" s="187"/>
      <c r="I6" s="186" t="s">
        <v>114</v>
      </c>
      <c r="J6" s="187" t="s">
        <v>115</v>
      </c>
      <c r="K6" s="186" t="s">
        <v>121</v>
      </c>
      <c r="L6" s="21"/>
    </row>
    <row r="7" spans="1:12" ht="20" x14ac:dyDescent="0.25">
      <c r="A7" s="296" t="s">
        <v>122</v>
      </c>
      <c r="B7" s="296"/>
      <c r="C7" s="189" t="s">
        <v>103</v>
      </c>
      <c r="D7" s="190" t="s">
        <v>123</v>
      </c>
      <c r="E7" s="189" t="s">
        <v>124</v>
      </c>
      <c r="F7" s="186"/>
      <c r="G7" s="186" t="s">
        <v>125</v>
      </c>
      <c r="H7" s="187"/>
      <c r="I7" s="186" t="s">
        <v>114</v>
      </c>
      <c r="J7" s="187" t="s">
        <v>115</v>
      </c>
      <c r="K7" s="186" t="s">
        <v>126</v>
      </c>
      <c r="L7" s="21"/>
    </row>
    <row r="8" spans="1:12" ht="32" x14ac:dyDescent="0.25">
      <c r="A8" s="296" t="s">
        <v>127</v>
      </c>
      <c r="B8" s="296"/>
      <c r="C8" s="189" t="s">
        <v>103</v>
      </c>
      <c r="D8" s="190" t="s">
        <v>128</v>
      </c>
      <c r="E8" s="189" t="s">
        <v>124</v>
      </c>
      <c r="F8" s="186"/>
      <c r="G8" s="186" t="s">
        <v>129</v>
      </c>
      <c r="H8" s="191"/>
      <c r="I8" s="186" t="s">
        <v>114</v>
      </c>
      <c r="J8" s="191" t="s">
        <v>115</v>
      </c>
      <c r="K8" s="186" t="s">
        <v>126</v>
      </c>
      <c r="L8" s="21"/>
    </row>
    <row r="9" spans="1:12" ht="60" x14ac:dyDescent="0.25">
      <c r="A9" s="297"/>
      <c r="B9" s="297"/>
      <c r="C9" s="187"/>
      <c r="D9" s="187"/>
      <c r="E9" s="187" t="s">
        <v>130</v>
      </c>
      <c r="F9" s="186"/>
      <c r="G9" s="192"/>
      <c r="H9" s="191"/>
      <c r="I9" s="191"/>
      <c r="J9" s="191" t="s">
        <v>131</v>
      </c>
      <c r="K9" s="186"/>
      <c r="L9" s="21"/>
    </row>
    <row r="10" spans="1:12" ht="20" x14ac:dyDescent="0.25">
      <c r="A10" s="297"/>
      <c r="B10" s="297"/>
      <c r="C10" s="187"/>
      <c r="D10" s="187"/>
      <c r="E10" s="187" t="s">
        <v>132</v>
      </c>
      <c r="F10" s="186"/>
      <c r="G10" s="192"/>
      <c r="H10" s="191"/>
      <c r="I10" s="191"/>
      <c r="J10" s="191" t="s">
        <v>133</v>
      </c>
      <c r="K10" s="186"/>
      <c r="L10" s="21"/>
    </row>
    <row r="11" spans="1:12" x14ac:dyDescent="0.2">
      <c r="A11" s="159"/>
      <c r="B11" s="179"/>
      <c r="C11" s="159"/>
      <c r="D11" s="159"/>
      <c r="E11" s="159"/>
      <c r="F11" s="21"/>
      <c r="G11" s="21"/>
      <c r="H11" s="193"/>
      <c r="I11" s="160"/>
      <c r="J11" s="160"/>
      <c r="K11" s="160"/>
      <c r="L11" s="21"/>
    </row>
    <row r="12" spans="1:12" x14ac:dyDescent="0.2">
      <c r="A12" s="3"/>
      <c r="B12" s="3"/>
      <c r="C12" s="3"/>
      <c r="D12" s="3"/>
      <c r="E12" s="3"/>
      <c r="G12" s="3"/>
      <c r="H12" s="3"/>
      <c r="I12" s="3"/>
      <c r="J12" s="3"/>
    </row>
    <row r="13" spans="1:12" x14ac:dyDescent="0.2">
      <c r="A13" s="3"/>
      <c r="B13" s="3"/>
      <c r="C13" s="3"/>
      <c r="D13" s="3"/>
      <c r="E13" s="3"/>
      <c r="G13" s="3"/>
      <c r="H13" s="3"/>
      <c r="I13" s="3"/>
      <c r="J13" s="3"/>
    </row>
    <row r="14" spans="1:12" x14ac:dyDescent="0.2">
      <c r="A14" s="3"/>
      <c r="B14" s="3"/>
      <c r="C14" s="3"/>
      <c r="D14" s="3"/>
      <c r="E14" s="3"/>
      <c r="G14" s="3"/>
      <c r="H14" s="3"/>
      <c r="I14" s="3"/>
      <c r="J14" s="3"/>
    </row>
    <row r="15" spans="1:12" x14ac:dyDescent="0.2">
      <c r="A15" s="3"/>
      <c r="B15" s="3"/>
      <c r="C15" s="3"/>
      <c r="D15" s="3"/>
      <c r="E15" s="3"/>
      <c r="G15" s="3"/>
      <c r="H15" s="3"/>
      <c r="I15" s="3"/>
      <c r="J15" s="3"/>
    </row>
    <row r="16" spans="1:12" x14ac:dyDescent="0.2">
      <c r="A16" s="3"/>
      <c r="B16" s="3"/>
      <c r="C16" s="3"/>
      <c r="D16" s="3"/>
      <c r="E16" s="3"/>
      <c r="G16" s="3"/>
      <c r="H16" s="3"/>
      <c r="I16" s="3"/>
      <c r="J16" s="3"/>
    </row>
    <row r="17" spans="1:10" x14ac:dyDescent="0.2">
      <c r="A17" s="3"/>
      <c r="B17" s="3"/>
      <c r="C17" s="3"/>
      <c r="D17" s="3"/>
      <c r="E17" s="3"/>
      <c r="G17" s="3"/>
      <c r="H17" s="3"/>
      <c r="I17" s="3"/>
      <c r="J17" s="3"/>
    </row>
    <row r="18" spans="1:10" x14ac:dyDescent="0.2">
      <c r="A18" s="3"/>
      <c r="B18" s="3"/>
      <c r="C18" s="3"/>
      <c r="D18" s="3"/>
      <c r="E18" s="3"/>
      <c r="G18" s="3"/>
      <c r="H18" s="3"/>
      <c r="I18" s="3"/>
      <c r="J18" s="3"/>
    </row>
    <row r="19" spans="1:10" x14ac:dyDescent="0.2">
      <c r="A19" s="3"/>
      <c r="B19" s="3"/>
      <c r="C19" s="3"/>
      <c r="D19" s="3"/>
      <c r="E19" s="3"/>
      <c r="G19" s="3"/>
      <c r="H19" s="3"/>
      <c r="I19" s="3"/>
      <c r="J19" s="3"/>
    </row>
    <row r="20" spans="1:10" x14ac:dyDescent="0.2">
      <c r="A20" s="3"/>
      <c r="B20" s="3"/>
      <c r="C20" s="3"/>
      <c r="D20" s="3"/>
      <c r="E20" s="3"/>
      <c r="G20" s="3"/>
      <c r="H20" s="3"/>
      <c r="I20" s="3"/>
      <c r="J20" s="3"/>
    </row>
    <row r="21" spans="1:10" x14ac:dyDescent="0.2">
      <c r="A21" s="3"/>
      <c r="B21" s="3"/>
      <c r="C21" s="3"/>
      <c r="D21" s="3"/>
      <c r="E21" s="3"/>
      <c r="G21" s="3"/>
      <c r="H21" s="3"/>
      <c r="I21" s="3"/>
      <c r="J21" s="3"/>
    </row>
    <row r="22" spans="1:10" x14ac:dyDescent="0.2">
      <c r="A22" s="3"/>
      <c r="B22" s="3"/>
      <c r="C22" s="3"/>
      <c r="D22" s="3"/>
      <c r="E22" s="3"/>
      <c r="G22" s="3"/>
      <c r="H22" s="3"/>
      <c r="I22" s="3"/>
      <c r="J22" s="3"/>
    </row>
    <row r="23" spans="1:10" x14ac:dyDescent="0.2">
      <c r="A23" s="3"/>
      <c r="B23" s="3"/>
      <c r="C23" s="3"/>
      <c r="D23" s="3"/>
      <c r="E23" s="3"/>
      <c r="G23" s="3"/>
      <c r="H23" s="3"/>
      <c r="I23" s="3"/>
      <c r="J23" s="3"/>
    </row>
    <row r="24" spans="1:10" x14ac:dyDescent="0.2">
      <c r="A24" s="3"/>
      <c r="B24" s="3"/>
      <c r="C24" s="3"/>
      <c r="D24" s="3"/>
      <c r="E24" s="3"/>
      <c r="G24" s="3"/>
      <c r="H24" s="3"/>
      <c r="I24" s="3"/>
      <c r="J24" s="3"/>
    </row>
    <row r="25" spans="1:10" x14ac:dyDescent="0.2">
      <c r="A25" s="3"/>
      <c r="B25" s="3"/>
      <c r="C25" s="3"/>
      <c r="D25" s="3"/>
      <c r="E25" s="3"/>
      <c r="G25" s="3"/>
      <c r="H25" s="3"/>
      <c r="I25" s="3"/>
      <c r="J25" s="3"/>
    </row>
    <row r="26" spans="1:10" x14ac:dyDescent="0.2">
      <c r="A26" s="3"/>
      <c r="B26" s="3"/>
      <c r="C26" s="3"/>
      <c r="D26" s="3"/>
      <c r="E26" s="3"/>
      <c r="G26" s="3"/>
      <c r="H26" s="3"/>
      <c r="I26" s="3"/>
      <c r="J26" s="3"/>
    </row>
    <row r="27" spans="1:10" x14ac:dyDescent="0.2">
      <c r="A27" s="3"/>
      <c r="B27" s="3"/>
      <c r="C27" s="3"/>
      <c r="D27" s="3"/>
      <c r="E27" s="3"/>
      <c r="G27" s="3"/>
      <c r="H27" s="3"/>
      <c r="I27" s="3"/>
      <c r="J27" s="3"/>
    </row>
    <row r="28" spans="1:10" x14ac:dyDescent="0.2">
      <c r="A28" s="3"/>
      <c r="B28" s="3"/>
      <c r="C28" s="3"/>
      <c r="D28" s="3"/>
      <c r="E28" s="3"/>
      <c r="G28" s="3"/>
      <c r="H28" s="3"/>
      <c r="I28" s="3"/>
      <c r="J28" s="3"/>
    </row>
    <row r="29" spans="1:10" x14ac:dyDescent="0.2">
      <c r="A29" s="3"/>
      <c r="B29" s="3"/>
      <c r="C29" s="3"/>
      <c r="D29" s="3"/>
      <c r="E29" s="3"/>
      <c r="G29" s="3"/>
      <c r="H29" s="3"/>
      <c r="I29" s="3"/>
      <c r="J29" s="3"/>
    </row>
    <row r="30" spans="1:10" x14ac:dyDescent="0.2">
      <c r="A30" s="3"/>
      <c r="B30" s="3"/>
      <c r="C30" s="3"/>
      <c r="D30" s="3"/>
      <c r="E30" s="3"/>
      <c r="G30" s="3"/>
      <c r="H30" s="3"/>
      <c r="I30" s="3"/>
      <c r="J30" s="3"/>
    </row>
    <row r="31" spans="1:10" x14ac:dyDescent="0.2">
      <c r="A31" s="3"/>
      <c r="B31" s="3"/>
      <c r="C31" s="3"/>
      <c r="D31" s="3"/>
      <c r="E31" s="3"/>
      <c r="G31" s="3"/>
      <c r="H31" s="3"/>
      <c r="I31" s="3"/>
      <c r="J31" s="3"/>
    </row>
    <row r="32" spans="1:10" x14ac:dyDescent="0.2">
      <c r="A32" s="3"/>
      <c r="B32" s="3"/>
      <c r="C32" s="3"/>
      <c r="D32" s="3"/>
      <c r="E32" s="3"/>
      <c r="G32" s="3"/>
      <c r="H32" s="3"/>
      <c r="I32" s="3"/>
      <c r="J32" s="3"/>
    </row>
    <row r="33" spans="1:10" x14ac:dyDescent="0.2">
      <c r="A33" s="3"/>
      <c r="B33" s="3"/>
      <c r="C33" s="3"/>
      <c r="D33" s="3"/>
      <c r="E33" s="3"/>
      <c r="G33" s="3"/>
      <c r="H33" s="3"/>
      <c r="I33" s="3"/>
      <c r="J33" s="3"/>
    </row>
    <row r="34" spans="1:10" x14ac:dyDescent="0.2">
      <c r="A34" s="3"/>
      <c r="B34" s="3"/>
      <c r="C34" s="3"/>
      <c r="D34" s="3"/>
      <c r="E34" s="3"/>
      <c r="G34" s="3"/>
      <c r="H34" s="3"/>
      <c r="I34" s="3"/>
      <c r="J34" s="3"/>
    </row>
    <row r="35" spans="1:10" x14ac:dyDescent="0.2">
      <c r="A35" s="3"/>
      <c r="B35" s="3"/>
      <c r="C35" s="3"/>
      <c r="D35" s="3"/>
      <c r="E35" s="3"/>
      <c r="G35" s="3"/>
      <c r="H35" s="3"/>
      <c r="I35" s="3"/>
      <c r="J35" s="3"/>
    </row>
    <row r="36" spans="1:10" x14ac:dyDescent="0.2">
      <c r="A36" s="3"/>
      <c r="B36" s="3"/>
      <c r="C36" s="3"/>
      <c r="D36" s="3"/>
      <c r="E36" s="3"/>
      <c r="G36" s="3"/>
      <c r="H36" s="3"/>
      <c r="I36" s="3"/>
      <c r="J36" s="3"/>
    </row>
    <row r="37" spans="1:10" x14ac:dyDescent="0.2">
      <c r="A37" s="3"/>
      <c r="B37" s="3"/>
      <c r="C37" s="3"/>
      <c r="D37" s="3"/>
      <c r="E37" s="3"/>
      <c r="G37" s="3"/>
      <c r="H37" s="3"/>
      <c r="I37" s="3"/>
      <c r="J37" s="3"/>
    </row>
    <row r="38" spans="1:10" x14ac:dyDescent="0.2">
      <c r="A38" s="3"/>
      <c r="B38" s="3"/>
      <c r="C38" s="3"/>
      <c r="D38" s="3"/>
      <c r="E38" s="3"/>
      <c r="G38" s="3"/>
      <c r="H38" s="3"/>
      <c r="I38" s="3"/>
      <c r="J38" s="3"/>
    </row>
    <row r="39" spans="1:10" x14ac:dyDescent="0.2">
      <c r="A39" s="3"/>
      <c r="B39" s="3"/>
      <c r="C39" s="3"/>
      <c r="D39" s="3"/>
      <c r="E39" s="3"/>
      <c r="G39" s="3"/>
      <c r="H39" s="3"/>
      <c r="I39" s="3"/>
      <c r="J39" s="3"/>
    </row>
    <row r="40" spans="1:10" x14ac:dyDescent="0.2">
      <c r="A40" s="3"/>
      <c r="B40" s="3"/>
      <c r="C40" s="3"/>
      <c r="D40" s="3"/>
      <c r="E40" s="3"/>
      <c r="G40" s="3"/>
      <c r="H40" s="3"/>
      <c r="I40" s="3"/>
      <c r="J40" s="3"/>
    </row>
    <row r="41" spans="1:10" x14ac:dyDescent="0.2">
      <c r="A41" s="3"/>
      <c r="B41" s="3"/>
      <c r="C41" s="3"/>
      <c r="D41" s="3"/>
      <c r="E41" s="3"/>
      <c r="G41" s="3"/>
      <c r="H41" s="3"/>
      <c r="I41" s="3"/>
      <c r="J41" s="3"/>
    </row>
    <row r="42" spans="1:10" x14ac:dyDescent="0.2">
      <c r="A42" s="3"/>
      <c r="B42" s="3"/>
      <c r="C42" s="3"/>
      <c r="D42" s="3"/>
      <c r="E42" s="3"/>
      <c r="G42" s="3"/>
      <c r="H42" s="3"/>
      <c r="I42" s="3"/>
      <c r="J42" s="3"/>
    </row>
    <row r="43" spans="1:10" x14ac:dyDescent="0.2">
      <c r="A43" s="3"/>
      <c r="B43" s="3"/>
      <c r="C43" s="3"/>
      <c r="D43" s="3"/>
      <c r="E43" s="3"/>
      <c r="G43" s="3"/>
      <c r="H43" s="3"/>
      <c r="I43" s="3"/>
      <c r="J43" s="3"/>
    </row>
    <row r="44" spans="1:10" x14ac:dyDescent="0.2">
      <c r="A44" s="3"/>
      <c r="B44" s="3"/>
      <c r="C44" s="3"/>
      <c r="D44" s="3"/>
      <c r="E44" s="3"/>
      <c r="G44" s="3"/>
      <c r="H44" s="3"/>
      <c r="I44" s="3"/>
      <c r="J44" s="3"/>
    </row>
    <row r="45" spans="1:10" x14ac:dyDescent="0.2">
      <c r="G45" s="3"/>
      <c r="H45" s="3"/>
      <c r="I45" s="3"/>
      <c r="J45" s="3"/>
    </row>
    <row r="46" spans="1:10" x14ac:dyDescent="0.2">
      <c r="G46" s="3"/>
      <c r="H46" s="3"/>
      <c r="I46" s="3"/>
      <c r="J46" s="3"/>
    </row>
    <row r="47" spans="1:10" x14ac:dyDescent="0.2">
      <c r="G47" s="3"/>
      <c r="H47" s="3"/>
      <c r="I47" s="3"/>
      <c r="J47" s="3"/>
    </row>
    <row r="48" spans="1:10" x14ac:dyDescent="0.2">
      <c r="G48" s="3"/>
      <c r="H48" s="3"/>
      <c r="I48" s="3"/>
      <c r="J48" s="3"/>
    </row>
    <row r="49" spans="7:10" x14ac:dyDescent="0.2">
      <c r="G49" s="3"/>
      <c r="H49" s="3"/>
      <c r="I49" s="3"/>
      <c r="J49" s="3"/>
    </row>
    <row r="50" spans="7:10" x14ac:dyDescent="0.2">
      <c r="G50" s="3"/>
      <c r="H50" s="3"/>
      <c r="I50" s="3"/>
      <c r="J50" s="3"/>
    </row>
    <row r="51" spans="7:10" x14ac:dyDescent="0.2">
      <c r="G51" s="3"/>
      <c r="H51" s="3"/>
      <c r="I51" s="3"/>
      <c r="J51" s="3"/>
    </row>
    <row r="52" spans="7:10" x14ac:dyDescent="0.2">
      <c r="G52" s="3"/>
      <c r="H52" s="3"/>
      <c r="I52" s="3"/>
      <c r="J52" s="3"/>
    </row>
    <row r="53" spans="7:10" x14ac:dyDescent="0.2">
      <c r="G53" s="3"/>
      <c r="H53" s="3"/>
      <c r="I53" s="3"/>
      <c r="J53" s="3"/>
    </row>
    <row r="54" spans="7:10" x14ac:dyDescent="0.2">
      <c r="G54" s="3"/>
      <c r="H54" s="3"/>
      <c r="I54" s="3"/>
      <c r="J54" s="3"/>
    </row>
  </sheetData>
  <mergeCells count="8">
    <mergeCell ref="A8:B8"/>
    <mergeCell ref="A9:B9"/>
    <mergeCell ref="A10:B10"/>
    <mergeCell ref="A2:E2"/>
    <mergeCell ref="A1:L1"/>
    <mergeCell ref="G2:L2"/>
    <mergeCell ref="A6:B6"/>
    <mergeCell ref="A7:B7"/>
  </mergeCells>
  <dataValidations count="1">
    <dataValidation type="list" allowBlank="1" showInputMessage="1" showErrorMessage="1" sqref="B6:B11" xr:uid="{00000000-0002-0000-0400-000000000000}">
      <formula1>"E/C, E (PRAG ou PRCE), C, ATER, PUPH/MCUPH"</formula1>
    </dataValidation>
  </dataValidations>
  <hyperlinks>
    <hyperlink ref="D6" r:id="rId1" xr:uid="{5E5451E1-C6E3-734E-A9E3-C34C56D64D1F}"/>
    <hyperlink ref="D5" r:id="rId2" xr:uid="{2C18FD2A-7C2A-484F-AD43-9DB84BA2F5FB}"/>
    <hyperlink ref="D4" r:id="rId3" xr:uid="{1C227355-0F04-F84E-9E94-C62C54FF25E0}"/>
    <hyperlink ref="D7" r:id="rId4" xr:uid="{A2D74BCC-A2C1-BD43-9648-2BE4E0615D0F}"/>
    <hyperlink ref="D8" r:id="rId5" xr:uid="{5F56B6AB-6E42-7042-8F1B-1D4469936B50}"/>
  </hyperlinks>
  <pageMargins left="0.7" right="0.7" top="0.75" bottom="0.75" header="0.3" footer="0.3"/>
  <pageSetup paperSize="9" scale="45" orientation="portrait" verticalDpi="0" r:id="rId6"/>
  <headerFooter>
    <oddHeader>&amp;L&amp;G</oddHeader>
  </headerFooter>
  <legacyDrawingHF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70C0"/>
  </sheetPr>
  <dimension ref="A1:M18"/>
  <sheetViews>
    <sheetView zoomScale="90" zoomScaleNormal="90" workbookViewId="0">
      <selection activeCell="F17" sqref="F17:M17"/>
    </sheetView>
  </sheetViews>
  <sheetFormatPr baseColWidth="10" defaultColWidth="11.5" defaultRowHeight="15" x14ac:dyDescent="0.2"/>
  <cols>
    <col min="1" max="1" width="74.1640625" bestFit="1" customWidth="1"/>
    <col min="3" max="3" width="21.33203125" bestFit="1" customWidth="1"/>
  </cols>
  <sheetData>
    <row r="1" spans="1:13" ht="16.5" customHeight="1" thickBot="1" x14ac:dyDescent="0.25">
      <c r="A1" s="313" t="s">
        <v>134</v>
      </c>
      <c r="B1" s="314"/>
      <c r="C1" s="314"/>
      <c r="D1" s="314"/>
      <c r="E1" s="314"/>
      <c r="F1" s="314"/>
      <c r="G1" s="314"/>
      <c r="H1" s="314"/>
      <c r="I1" s="314"/>
      <c r="J1" s="314"/>
      <c r="K1" s="314"/>
      <c r="L1" s="314"/>
      <c r="M1" s="315"/>
    </row>
    <row r="2" spans="1:13" s="4" customFormat="1" ht="20.25" customHeight="1" x14ac:dyDescent="0.2">
      <c r="A2" s="166" t="s">
        <v>135</v>
      </c>
      <c r="B2" s="318" t="s">
        <v>136</v>
      </c>
      <c r="C2" s="319"/>
      <c r="D2" s="324"/>
      <c r="E2" s="325"/>
      <c r="F2" s="325"/>
      <c r="G2" s="325"/>
      <c r="H2" s="325"/>
      <c r="I2" s="325"/>
      <c r="J2" s="325"/>
      <c r="K2" s="325"/>
      <c r="L2" s="325"/>
      <c r="M2" s="326"/>
    </row>
    <row r="3" spans="1:13" s="4" customFormat="1" ht="20.25" customHeight="1" x14ac:dyDescent="0.2">
      <c r="A3" s="5" t="s">
        <v>137</v>
      </c>
      <c r="B3" s="320" t="s">
        <v>138</v>
      </c>
      <c r="C3" s="321"/>
      <c r="D3" s="327"/>
      <c r="E3" s="328"/>
      <c r="F3" s="328"/>
      <c r="G3" s="328"/>
      <c r="H3" s="328"/>
      <c r="I3" s="328"/>
      <c r="J3" s="328"/>
      <c r="K3" s="328"/>
      <c r="L3" s="328"/>
      <c r="M3" s="329"/>
    </row>
    <row r="4" spans="1:13" s="4" customFormat="1" ht="20.25" customHeight="1" x14ac:dyDescent="0.2">
      <c r="A4" s="5" t="s">
        <v>139</v>
      </c>
      <c r="B4" s="320" t="s">
        <v>138</v>
      </c>
      <c r="C4" s="321"/>
      <c r="D4" s="327"/>
      <c r="E4" s="328"/>
      <c r="F4" s="328"/>
      <c r="G4" s="328"/>
      <c r="H4" s="328"/>
      <c r="I4" s="328"/>
      <c r="J4" s="328"/>
      <c r="K4" s="328"/>
      <c r="L4" s="328"/>
      <c r="M4" s="329"/>
    </row>
    <row r="5" spans="1:13" s="4" customFormat="1" ht="20.25" customHeight="1" thickBot="1" x14ac:dyDescent="0.25">
      <c r="A5" s="6" t="s">
        <v>140</v>
      </c>
      <c r="B5" s="322">
        <v>20</v>
      </c>
      <c r="C5" s="323"/>
      <c r="D5" s="330"/>
      <c r="E5" s="331"/>
      <c r="F5" s="331"/>
      <c r="G5" s="331"/>
      <c r="H5" s="331"/>
      <c r="I5" s="331"/>
      <c r="J5" s="331"/>
      <c r="K5" s="331"/>
      <c r="L5" s="331"/>
      <c r="M5" s="332"/>
    </row>
    <row r="6" spans="1:13" ht="15.75" customHeight="1" x14ac:dyDescent="0.2">
      <c r="A6" s="333" t="s">
        <v>141</v>
      </c>
      <c r="B6" s="316"/>
      <c r="C6" s="316" t="s">
        <v>142</v>
      </c>
      <c r="D6" s="316"/>
      <c r="E6" s="316"/>
      <c r="F6" s="316"/>
      <c r="G6" s="316"/>
      <c r="H6" s="316"/>
      <c r="I6" s="316"/>
      <c r="J6" s="316"/>
      <c r="K6" s="316"/>
      <c r="L6" s="316"/>
      <c r="M6" s="317"/>
    </row>
    <row r="7" spans="1:13" ht="31.5" customHeight="1" x14ac:dyDescent="0.2">
      <c r="A7" s="7" t="s">
        <v>143</v>
      </c>
      <c r="B7" s="200" t="s">
        <v>34</v>
      </c>
      <c r="C7" s="201" t="s">
        <v>144</v>
      </c>
      <c r="D7" s="337"/>
      <c r="E7" s="338"/>
      <c r="F7" s="338"/>
      <c r="G7" s="338"/>
      <c r="H7" s="338"/>
      <c r="I7" s="338"/>
      <c r="J7" s="338"/>
      <c r="K7" s="338"/>
      <c r="L7" s="338"/>
      <c r="M7" s="339"/>
    </row>
    <row r="8" spans="1:13" ht="31.5" customHeight="1" x14ac:dyDescent="0.2">
      <c r="A8" s="7" t="s">
        <v>145</v>
      </c>
      <c r="B8" s="200" t="s">
        <v>24</v>
      </c>
      <c r="C8" s="201" t="s">
        <v>144</v>
      </c>
      <c r="D8" s="337"/>
      <c r="E8" s="338"/>
      <c r="F8" s="338"/>
      <c r="G8" s="338"/>
      <c r="H8" s="338"/>
      <c r="I8" s="338"/>
      <c r="J8" s="338"/>
      <c r="K8" s="338"/>
      <c r="L8" s="338"/>
      <c r="M8" s="339"/>
    </row>
    <row r="9" spans="1:13" ht="31.5" customHeight="1" x14ac:dyDescent="0.2">
      <c r="A9" s="7" t="s">
        <v>146</v>
      </c>
      <c r="B9" s="200" t="s">
        <v>24</v>
      </c>
      <c r="C9" s="334" t="s">
        <v>147</v>
      </c>
      <c r="D9" s="335"/>
      <c r="E9" s="335"/>
      <c r="F9" s="335"/>
      <c r="G9" s="335"/>
      <c r="H9" s="335"/>
      <c r="I9" s="335"/>
      <c r="J9" s="335"/>
      <c r="K9" s="335"/>
      <c r="L9" s="335"/>
      <c r="M9" s="336"/>
    </row>
    <row r="10" spans="1:13" ht="31.5" customHeight="1" x14ac:dyDescent="0.2">
      <c r="A10" s="7" t="s">
        <v>148</v>
      </c>
      <c r="B10" s="200" t="s">
        <v>24</v>
      </c>
      <c r="C10" s="304" t="s">
        <v>149</v>
      </c>
      <c r="D10" s="305"/>
      <c r="E10" s="305"/>
      <c r="F10" s="305"/>
      <c r="G10" s="305"/>
      <c r="H10" s="305"/>
      <c r="I10" s="305"/>
      <c r="J10" s="305"/>
      <c r="K10" s="305"/>
      <c r="L10" s="305"/>
      <c r="M10" s="306"/>
    </row>
    <row r="11" spans="1:13" ht="31.5" customHeight="1" x14ac:dyDescent="0.2">
      <c r="A11" s="7" t="s">
        <v>150</v>
      </c>
      <c r="B11" s="200" t="s">
        <v>24</v>
      </c>
      <c r="C11" s="202" t="s">
        <v>151</v>
      </c>
      <c r="D11" s="307" t="s">
        <v>152</v>
      </c>
      <c r="E11" s="308"/>
      <c r="F11" s="308"/>
      <c r="G11" s="308"/>
      <c r="H11" s="308"/>
      <c r="I11" s="308"/>
      <c r="J11" s="308"/>
      <c r="K11" s="308"/>
      <c r="L11" s="308"/>
      <c r="M11" s="309"/>
    </row>
    <row r="12" spans="1:13" ht="31.5" customHeight="1" x14ac:dyDescent="0.2">
      <c r="A12" s="7" t="s">
        <v>153</v>
      </c>
      <c r="B12" s="200" t="s">
        <v>24</v>
      </c>
      <c r="C12" s="202" t="s">
        <v>151</v>
      </c>
      <c r="D12" s="346" t="s">
        <v>154</v>
      </c>
      <c r="E12" s="347"/>
      <c r="F12" s="180" t="s">
        <v>155</v>
      </c>
      <c r="G12" s="340"/>
      <c r="H12" s="341"/>
      <c r="I12" s="341"/>
      <c r="J12" s="341"/>
      <c r="K12" s="341"/>
      <c r="L12" s="341"/>
      <c r="M12" s="342"/>
    </row>
    <row r="13" spans="1:13" ht="31.5" customHeight="1" x14ac:dyDescent="0.2">
      <c r="A13" s="7" t="s">
        <v>156</v>
      </c>
      <c r="B13" s="200" t="s">
        <v>24</v>
      </c>
      <c r="C13" s="202" t="s">
        <v>151</v>
      </c>
      <c r="D13" s="346" t="s">
        <v>157</v>
      </c>
      <c r="E13" s="347"/>
      <c r="F13" s="180" t="s">
        <v>155</v>
      </c>
      <c r="G13" s="343"/>
      <c r="H13" s="344"/>
      <c r="I13" s="344"/>
      <c r="J13" s="344"/>
      <c r="K13" s="344"/>
      <c r="L13" s="344"/>
      <c r="M13" s="345"/>
    </row>
    <row r="14" spans="1:13" ht="31.5" customHeight="1" x14ac:dyDescent="0.2">
      <c r="A14" s="7" t="s">
        <v>158</v>
      </c>
      <c r="B14" s="200" t="s">
        <v>24</v>
      </c>
      <c r="C14" s="202" t="s">
        <v>151</v>
      </c>
      <c r="D14" s="307" t="s">
        <v>159</v>
      </c>
      <c r="E14" s="308"/>
      <c r="F14" s="308"/>
      <c r="G14" s="308"/>
      <c r="H14" s="308"/>
      <c r="I14" s="308"/>
      <c r="J14" s="308"/>
      <c r="K14" s="308"/>
      <c r="L14" s="308"/>
      <c r="M14" s="309"/>
    </row>
    <row r="15" spans="1:13" ht="31.5" customHeight="1" x14ac:dyDescent="0.2">
      <c r="A15" s="7" t="s">
        <v>160</v>
      </c>
      <c r="B15" s="200" t="s">
        <v>24</v>
      </c>
      <c r="C15" s="202" t="s">
        <v>151</v>
      </c>
      <c r="D15" s="307" t="s">
        <v>161</v>
      </c>
      <c r="E15" s="308"/>
      <c r="F15" s="308"/>
      <c r="G15" s="308"/>
      <c r="H15" s="308"/>
      <c r="I15" s="308"/>
      <c r="J15" s="308"/>
      <c r="K15" s="308"/>
      <c r="L15" s="308"/>
      <c r="M15" s="309"/>
    </row>
    <row r="16" spans="1:13" ht="31.5" customHeight="1" x14ac:dyDescent="0.2">
      <c r="A16" s="7" t="s">
        <v>162</v>
      </c>
      <c r="B16" s="200" t="s">
        <v>24</v>
      </c>
      <c r="C16" s="202" t="s">
        <v>151</v>
      </c>
      <c r="D16" s="201" t="s">
        <v>163</v>
      </c>
      <c r="E16" s="201"/>
      <c r="F16" s="337" t="s">
        <v>164</v>
      </c>
      <c r="G16" s="338"/>
      <c r="H16" s="338"/>
      <c r="I16" s="338"/>
      <c r="J16" s="338"/>
      <c r="K16" s="338"/>
      <c r="L16" s="338"/>
      <c r="M16" s="339"/>
    </row>
    <row r="17" spans="1:13" ht="31.5" customHeight="1" x14ac:dyDescent="0.2">
      <c r="A17" s="7" t="s">
        <v>165</v>
      </c>
      <c r="B17" s="200" t="s">
        <v>24</v>
      </c>
      <c r="C17" s="202" t="s">
        <v>151</v>
      </c>
      <c r="D17" s="201" t="s">
        <v>163</v>
      </c>
      <c r="E17" s="201"/>
      <c r="F17" s="337"/>
      <c r="G17" s="338"/>
      <c r="H17" s="338"/>
      <c r="I17" s="338"/>
      <c r="J17" s="338"/>
      <c r="K17" s="338"/>
      <c r="L17" s="338"/>
      <c r="M17" s="339"/>
    </row>
    <row r="18" spans="1:13" ht="48.75" customHeight="1" thickBot="1" x14ac:dyDescent="0.25">
      <c r="A18" s="8" t="s">
        <v>166</v>
      </c>
      <c r="B18" s="203" t="s">
        <v>24</v>
      </c>
      <c r="C18" s="310" t="s">
        <v>167</v>
      </c>
      <c r="D18" s="311"/>
      <c r="E18" s="311"/>
      <c r="F18" s="311"/>
      <c r="G18" s="311"/>
      <c r="H18" s="311"/>
      <c r="I18" s="311"/>
      <c r="J18" s="311"/>
      <c r="K18" s="311"/>
      <c r="L18" s="311"/>
      <c r="M18" s="312"/>
    </row>
  </sheetData>
  <mergeCells count="21">
    <mergeCell ref="G12:M13"/>
    <mergeCell ref="D12:E12"/>
    <mergeCell ref="D13:E13"/>
    <mergeCell ref="D14:M14"/>
    <mergeCell ref="D15:M15"/>
    <mergeCell ref="C10:M10"/>
    <mergeCell ref="D11:M11"/>
    <mergeCell ref="C18:M18"/>
    <mergeCell ref="A1:M1"/>
    <mergeCell ref="C6:M6"/>
    <mergeCell ref="B2:C2"/>
    <mergeCell ref="B3:C3"/>
    <mergeCell ref="B4:C4"/>
    <mergeCell ref="B5:C5"/>
    <mergeCell ref="D2:M5"/>
    <mergeCell ref="A6:B6"/>
    <mergeCell ref="C9:M9"/>
    <mergeCell ref="D7:M7"/>
    <mergeCell ref="D8:M8"/>
    <mergeCell ref="F16:M16"/>
    <mergeCell ref="F17:M17"/>
  </mergeCells>
  <conditionalFormatting sqref="C8:C10">
    <cfRule type="expression" dxfId="20" priority="6">
      <formula>$B8&lt;&gt;"Oui"</formula>
    </cfRule>
  </conditionalFormatting>
  <conditionalFormatting sqref="C18">
    <cfRule type="expression" dxfId="19" priority="1">
      <formula>$B18&lt;&gt;"Oui"</formula>
    </cfRule>
  </conditionalFormatting>
  <conditionalFormatting sqref="C7:D7">
    <cfRule type="expression" dxfId="18" priority="11">
      <formula>$B$7&lt;&gt;"Oui"</formula>
    </cfRule>
  </conditionalFormatting>
  <conditionalFormatting sqref="C11:D15 C16:F17">
    <cfRule type="expression" dxfId="17" priority="2">
      <formula>$B11&lt;&gt;"Oui"</formula>
    </cfRule>
  </conditionalFormatting>
  <conditionalFormatting sqref="D8">
    <cfRule type="expression" dxfId="16" priority="8">
      <formula>$B8&lt;&gt;"Oui"</formula>
    </cfRule>
  </conditionalFormatting>
  <conditionalFormatting sqref="F12:F13">
    <cfRule type="expression" dxfId="15" priority="3">
      <formula>$B12&lt;&gt;"Oui"</formula>
    </cfRule>
  </conditionalFormatting>
  <pageMargins left="0.7" right="0.7" top="0.75" bottom="0.75" header="0.3" footer="0.3"/>
  <pageSetup paperSize="9" scale="39" orientation="portrait" verticalDpi="0" r:id="rId1"/>
  <headerFooter>
    <oddHeader>&amp;L&amp;G</oddHeader>
  </headerFooter>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0000000}">
          <x14:formula1>
            <xm:f>Données!$B$2:$B$3</xm:f>
          </x14:formula1>
          <xm:sqref>B7:B18</xm:sqref>
        </x14:dataValidation>
        <x14:dataValidation type="list" allowBlank="1" showInputMessage="1" showErrorMessage="1" xr:uid="{00000000-0002-0000-0500-000001000000}">
          <x14:formula1>
            <xm:f>Données!$C$2:$C$3</xm:f>
          </x14:formula1>
          <xm:sqref>C11:C17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499984740745262"/>
  </sheetPr>
  <dimension ref="A1:N146"/>
  <sheetViews>
    <sheetView zoomScale="90" zoomScaleNormal="90" workbookViewId="0">
      <selection activeCell="L36" sqref="L36"/>
    </sheetView>
  </sheetViews>
  <sheetFormatPr baseColWidth="10" defaultColWidth="11.5" defaultRowHeight="15" x14ac:dyDescent="0.2"/>
  <cols>
    <col min="1" max="1" width="21.5" customWidth="1"/>
    <col min="2" max="2" width="18.5" customWidth="1"/>
    <col min="3" max="3" width="20.83203125" customWidth="1"/>
    <col min="4" max="4" width="17.33203125" customWidth="1"/>
    <col min="5" max="6" width="17.5" customWidth="1"/>
    <col min="7" max="8" width="16.5" customWidth="1"/>
    <col min="9" max="11" width="15.83203125" customWidth="1"/>
    <col min="12" max="12" width="22" customWidth="1"/>
    <col min="13" max="13" width="19.1640625" customWidth="1"/>
    <col min="14" max="14" width="55.5" customWidth="1"/>
  </cols>
  <sheetData>
    <row r="1" spans="1:14" ht="15.5" customHeight="1" thickBot="1" x14ac:dyDescent="0.25">
      <c r="A1" s="356" t="s">
        <v>168</v>
      </c>
      <c r="B1" s="357"/>
      <c r="C1" s="357"/>
      <c r="D1" s="357"/>
      <c r="E1" s="357"/>
      <c r="F1" s="357"/>
      <c r="G1" s="357"/>
      <c r="H1" s="357"/>
      <c r="I1" s="357"/>
      <c r="J1" s="357"/>
      <c r="K1" s="357"/>
      <c r="L1" s="357"/>
      <c r="M1" s="20"/>
    </row>
    <row r="2" spans="1:14" x14ac:dyDescent="0.2">
      <c r="A2" s="353" t="s">
        <v>169</v>
      </c>
      <c r="B2" s="354"/>
      <c r="C2" s="354"/>
      <c r="D2" s="354"/>
      <c r="E2" s="354"/>
      <c r="F2" s="354"/>
      <c r="G2" s="354"/>
      <c r="H2" s="354"/>
      <c r="I2" s="354"/>
      <c r="J2" s="354"/>
      <c r="K2" s="354"/>
      <c r="L2" s="355"/>
    </row>
    <row r="3" spans="1:14" ht="30" customHeight="1" x14ac:dyDescent="0.2">
      <c r="A3" s="165" t="s">
        <v>170</v>
      </c>
      <c r="B3" s="348" t="s">
        <v>171</v>
      </c>
      <c r="C3" s="349"/>
      <c r="D3" s="350"/>
      <c r="E3" s="351"/>
      <c r="F3" s="351"/>
      <c r="G3" s="351"/>
      <c r="H3" s="351"/>
      <c r="I3" s="351"/>
      <c r="J3" s="351"/>
      <c r="K3" s="351"/>
      <c r="L3" s="352"/>
    </row>
    <row r="4" spans="1:14" ht="94.5" customHeight="1" thickBot="1" x14ac:dyDescent="0.25">
      <c r="A4" s="163" t="s">
        <v>172</v>
      </c>
      <c r="B4" s="164" t="s">
        <v>173</v>
      </c>
      <c r="C4" s="164" t="s">
        <v>174</v>
      </c>
      <c r="D4" s="164" t="s">
        <v>175</v>
      </c>
      <c r="E4" s="164" t="s">
        <v>176</v>
      </c>
      <c r="F4" s="164" t="s">
        <v>177</v>
      </c>
      <c r="G4" s="164" t="s">
        <v>178</v>
      </c>
      <c r="H4" s="164" t="s">
        <v>177</v>
      </c>
      <c r="I4" s="164" t="s">
        <v>179</v>
      </c>
      <c r="J4" s="164" t="s">
        <v>177</v>
      </c>
      <c r="K4" s="161" t="s">
        <v>180</v>
      </c>
      <c r="L4" s="162" t="s">
        <v>181</v>
      </c>
      <c r="M4" s="37"/>
      <c r="N4" s="37"/>
    </row>
    <row r="5" spans="1:14" x14ac:dyDescent="0.2">
      <c r="A5" s="22" t="s">
        <v>182</v>
      </c>
      <c r="B5" s="23"/>
      <c r="C5" s="27"/>
      <c r="D5" s="23">
        <v>1</v>
      </c>
      <c r="E5" s="23">
        <v>35</v>
      </c>
      <c r="F5" s="23" t="s">
        <v>183</v>
      </c>
      <c r="G5" s="23">
        <v>8</v>
      </c>
      <c r="H5" s="23" t="s">
        <v>183</v>
      </c>
      <c r="I5" s="23"/>
      <c r="J5" s="23"/>
      <c r="K5" s="147">
        <f>E5*1.5+G5+I5*2/3</f>
        <v>60.5</v>
      </c>
      <c r="L5" s="148">
        <f>IF(F5="oui",0,E5*1.5)+IF(H5="oui",0,G5*1)+IF(J5="oui",0,I5*2/3)</f>
        <v>60.5</v>
      </c>
      <c r="N5" s="37"/>
    </row>
    <row r="6" spans="1:14" x14ac:dyDescent="0.2">
      <c r="A6" s="24"/>
      <c r="B6" s="21"/>
      <c r="C6" s="21"/>
      <c r="D6" s="21"/>
      <c r="E6" s="21"/>
      <c r="F6" s="21"/>
      <c r="G6" s="21"/>
      <c r="H6" s="21"/>
      <c r="I6" s="21"/>
      <c r="J6" s="21"/>
      <c r="K6" s="149">
        <f t="shared" ref="K6:K35" si="0">E6*1.5+G6+I6*2/3</f>
        <v>0</v>
      </c>
      <c r="L6" s="150">
        <f t="shared" ref="L6:L35" si="1">IF(F6="oui",0,E6*1.5)+IF(H6="oui",0,G6*1)+IF(J6="oui",0,I6*2/3)</f>
        <v>0</v>
      </c>
      <c r="N6" s="37"/>
    </row>
    <row r="7" spans="1:14" x14ac:dyDescent="0.2">
      <c r="A7" s="24"/>
      <c r="B7" s="21"/>
      <c r="C7" s="21"/>
      <c r="D7" s="21"/>
      <c r="E7" s="21"/>
      <c r="F7" s="21"/>
      <c r="G7" s="21"/>
      <c r="H7" s="21"/>
      <c r="I7" s="21"/>
      <c r="J7" s="21"/>
      <c r="K7" s="149">
        <f t="shared" si="0"/>
        <v>0</v>
      </c>
      <c r="L7" s="150">
        <f t="shared" si="1"/>
        <v>0</v>
      </c>
      <c r="N7" s="37"/>
    </row>
    <row r="8" spans="1:14" x14ac:dyDescent="0.2">
      <c r="A8" s="24"/>
      <c r="B8" s="21"/>
      <c r="C8" s="21"/>
      <c r="D8" s="21"/>
      <c r="E8" s="21"/>
      <c r="F8" s="21"/>
      <c r="G8" s="21"/>
      <c r="H8" s="21"/>
      <c r="I8" s="21"/>
      <c r="J8" s="21"/>
      <c r="K8" s="149">
        <f t="shared" si="0"/>
        <v>0</v>
      </c>
      <c r="L8" s="150">
        <f t="shared" si="1"/>
        <v>0</v>
      </c>
      <c r="N8" s="37"/>
    </row>
    <row r="9" spans="1:14" x14ac:dyDescent="0.2">
      <c r="A9" s="24"/>
      <c r="B9" s="21"/>
      <c r="C9" s="21"/>
      <c r="D9" s="21"/>
      <c r="E9" s="21"/>
      <c r="F9" s="21"/>
      <c r="G9" s="21"/>
      <c r="H9" s="21"/>
      <c r="I9" s="21"/>
      <c r="J9" s="21"/>
      <c r="K9" s="149">
        <f t="shared" si="0"/>
        <v>0</v>
      </c>
      <c r="L9" s="150">
        <f t="shared" si="1"/>
        <v>0</v>
      </c>
      <c r="N9" s="37"/>
    </row>
    <row r="10" spans="1:14" x14ac:dyDescent="0.2">
      <c r="A10" s="24"/>
      <c r="B10" s="21"/>
      <c r="C10" s="21"/>
      <c r="D10" s="21"/>
      <c r="E10" s="21"/>
      <c r="F10" s="21"/>
      <c r="G10" s="21"/>
      <c r="H10" s="21"/>
      <c r="I10" s="21"/>
      <c r="J10" s="21"/>
      <c r="K10" s="149">
        <f t="shared" si="0"/>
        <v>0</v>
      </c>
      <c r="L10" s="150">
        <f t="shared" si="1"/>
        <v>0</v>
      </c>
      <c r="N10" s="37"/>
    </row>
    <row r="11" spans="1:14" x14ac:dyDescent="0.2">
      <c r="A11" s="24"/>
      <c r="B11" s="21"/>
      <c r="C11" s="21"/>
      <c r="D11" s="21"/>
      <c r="E11" s="21"/>
      <c r="F11" s="21"/>
      <c r="G11" s="21"/>
      <c r="H11" s="21"/>
      <c r="I11" s="21"/>
      <c r="J11" s="21"/>
      <c r="K11" s="149">
        <f t="shared" si="0"/>
        <v>0</v>
      </c>
      <c r="L11" s="150">
        <f t="shared" si="1"/>
        <v>0</v>
      </c>
      <c r="N11" s="37"/>
    </row>
    <row r="12" spans="1:14" x14ac:dyDescent="0.2">
      <c r="A12" s="24"/>
      <c r="B12" s="21"/>
      <c r="C12" s="21"/>
      <c r="D12" s="21"/>
      <c r="E12" s="21"/>
      <c r="F12" s="21"/>
      <c r="G12" s="21"/>
      <c r="H12" s="21"/>
      <c r="I12" s="21"/>
      <c r="J12" s="21"/>
      <c r="K12" s="149">
        <f t="shared" si="0"/>
        <v>0</v>
      </c>
      <c r="L12" s="150">
        <f t="shared" si="1"/>
        <v>0</v>
      </c>
      <c r="N12" s="37"/>
    </row>
    <row r="13" spans="1:14" x14ac:dyDescent="0.2">
      <c r="A13" s="24"/>
      <c r="B13" s="21"/>
      <c r="C13" s="21"/>
      <c r="D13" s="21"/>
      <c r="E13" s="21"/>
      <c r="F13" s="21"/>
      <c r="G13" s="21"/>
      <c r="H13" s="21"/>
      <c r="I13" s="21"/>
      <c r="J13" s="21"/>
      <c r="K13" s="149">
        <f t="shared" si="0"/>
        <v>0</v>
      </c>
      <c r="L13" s="150">
        <f t="shared" si="1"/>
        <v>0</v>
      </c>
      <c r="N13" s="37"/>
    </row>
    <row r="14" spans="1:14" x14ac:dyDescent="0.2">
      <c r="A14" s="24"/>
      <c r="B14" s="21"/>
      <c r="C14" s="21"/>
      <c r="D14" s="21"/>
      <c r="E14" s="21"/>
      <c r="F14" s="21"/>
      <c r="G14" s="21"/>
      <c r="H14" s="21"/>
      <c r="I14" s="21"/>
      <c r="J14" s="21"/>
      <c r="K14" s="149">
        <f t="shared" si="0"/>
        <v>0</v>
      </c>
      <c r="L14" s="150">
        <f t="shared" si="1"/>
        <v>0</v>
      </c>
      <c r="N14" s="37"/>
    </row>
    <row r="15" spans="1:14" x14ac:dyDescent="0.2">
      <c r="A15" s="24"/>
      <c r="B15" s="21"/>
      <c r="C15" s="21"/>
      <c r="D15" s="21"/>
      <c r="E15" s="21"/>
      <c r="F15" s="21"/>
      <c r="G15" s="21"/>
      <c r="H15" s="21"/>
      <c r="I15" s="21"/>
      <c r="J15" s="21"/>
      <c r="K15" s="149">
        <f t="shared" si="0"/>
        <v>0</v>
      </c>
      <c r="L15" s="150">
        <f t="shared" si="1"/>
        <v>0</v>
      </c>
      <c r="N15" s="37"/>
    </row>
    <row r="16" spans="1:14" x14ac:dyDescent="0.2">
      <c r="A16" s="24"/>
      <c r="B16" s="21"/>
      <c r="C16" s="21"/>
      <c r="D16" s="21"/>
      <c r="E16" s="21"/>
      <c r="F16" s="21"/>
      <c r="G16" s="21"/>
      <c r="H16" s="21"/>
      <c r="I16" s="21"/>
      <c r="J16" s="21"/>
      <c r="K16" s="149">
        <f t="shared" si="0"/>
        <v>0</v>
      </c>
      <c r="L16" s="150">
        <f t="shared" si="1"/>
        <v>0</v>
      </c>
      <c r="N16" s="37"/>
    </row>
    <row r="17" spans="1:14" x14ac:dyDescent="0.2">
      <c r="A17" s="24"/>
      <c r="B17" s="21"/>
      <c r="C17" s="21"/>
      <c r="D17" s="21"/>
      <c r="E17" s="21"/>
      <c r="F17" s="21"/>
      <c r="G17" s="21"/>
      <c r="H17" s="21"/>
      <c r="I17" s="21"/>
      <c r="J17" s="21"/>
      <c r="K17" s="149">
        <f t="shared" si="0"/>
        <v>0</v>
      </c>
      <c r="L17" s="150">
        <f t="shared" si="1"/>
        <v>0</v>
      </c>
      <c r="N17" s="37"/>
    </row>
    <row r="18" spans="1:14" x14ac:dyDescent="0.2">
      <c r="A18" s="24"/>
      <c r="B18" s="21"/>
      <c r="C18" s="21"/>
      <c r="D18" s="21"/>
      <c r="E18" s="21"/>
      <c r="F18" s="21"/>
      <c r="G18" s="21"/>
      <c r="H18" s="21"/>
      <c r="I18" s="21"/>
      <c r="J18" s="21"/>
      <c r="K18" s="149">
        <f t="shared" si="0"/>
        <v>0</v>
      </c>
      <c r="L18" s="150">
        <f t="shared" si="1"/>
        <v>0</v>
      </c>
      <c r="N18" s="37"/>
    </row>
    <row r="19" spans="1:14" x14ac:dyDescent="0.2">
      <c r="A19" s="24"/>
      <c r="B19" s="21"/>
      <c r="C19" s="21"/>
      <c r="D19" s="21"/>
      <c r="E19" s="21"/>
      <c r="F19" s="21"/>
      <c r="G19" s="21"/>
      <c r="H19" s="21"/>
      <c r="I19" s="21"/>
      <c r="J19" s="21"/>
      <c r="K19" s="149">
        <f t="shared" si="0"/>
        <v>0</v>
      </c>
      <c r="L19" s="150">
        <f t="shared" si="1"/>
        <v>0</v>
      </c>
      <c r="N19" s="37"/>
    </row>
    <row r="20" spans="1:14" x14ac:dyDescent="0.2">
      <c r="A20" s="24"/>
      <c r="B20" s="21"/>
      <c r="C20" s="21"/>
      <c r="D20" s="21"/>
      <c r="E20" s="21"/>
      <c r="F20" s="21"/>
      <c r="G20" s="21"/>
      <c r="H20" s="21"/>
      <c r="I20" s="21"/>
      <c r="J20" s="21"/>
      <c r="K20" s="149">
        <f t="shared" si="0"/>
        <v>0</v>
      </c>
      <c r="L20" s="150">
        <f t="shared" si="1"/>
        <v>0</v>
      </c>
      <c r="N20" s="37"/>
    </row>
    <row r="21" spans="1:14" x14ac:dyDescent="0.2">
      <c r="A21" s="24"/>
      <c r="B21" s="21"/>
      <c r="C21" s="21"/>
      <c r="D21" s="21"/>
      <c r="E21" s="21"/>
      <c r="F21" s="21"/>
      <c r="G21" s="21"/>
      <c r="H21" s="21"/>
      <c r="I21" s="21"/>
      <c r="J21" s="21"/>
      <c r="K21" s="149">
        <f t="shared" si="0"/>
        <v>0</v>
      </c>
      <c r="L21" s="150">
        <f t="shared" si="1"/>
        <v>0</v>
      </c>
      <c r="N21" s="37"/>
    </row>
    <row r="22" spans="1:14" x14ac:dyDescent="0.2">
      <c r="A22" s="24"/>
      <c r="B22" s="21"/>
      <c r="C22" s="21"/>
      <c r="D22" s="21"/>
      <c r="E22" s="21"/>
      <c r="F22" s="21"/>
      <c r="G22" s="21"/>
      <c r="H22" s="21"/>
      <c r="I22" s="21"/>
      <c r="J22" s="21"/>
      <c r="K22" s="149">
        <f t="shared" si="0"/>
        <v>0</v>
      </c>
      <c r="L22" s="150">
        <f t="shared" si="1"/>
        <v>0</v>
      </c>
      <c r="N22" s="37"/>
    </row>
    <row r="23" spans="1:14" x14ac:dyDescent="0.2">
      <c r="A23" s="24"/>
      <c r="B23" s="21"/>
      <c r="C23" s="21"/>
      <c r="D23" s="21"/>
      <c r="E23" s="21"/>
      <c r="F23" s="21"/>
      <c r="G23" s="21"/>
      <c r="H23" s="21"/>
      <c r="I23" s="21"/>
      <c r="J23" s="21"/>
      <c r="K23" s="149">
        <f t="shared" si="0"/>
        <v>0</v>
      </c>
      <c r="L23" s="150">
        <f t="shared" si="1"/>
        <v>0</v>
      </c>
    </row>
    <row r="24" spans="1:14" x14ac:dyDescent="0.2">
      <c r="A24" s="24"/>
      <c r="B24" s="21"/>
      <c r="C24" s="21"/>
      <c r="D24" s="21"/>
      <c r="E24" s="21"/>
      <c r="F24" s="21"/>
      <c r="G24" s="21"/>
      <c r="H24" s="21"/>
      <c r="I24" s="21"/>
      <c r="J24" s="21"/>
      <c r="K24" s="149">
        <f t="shared" si="0"/>
        <v>0</v>
      </c>
      <c r="L24" s="150">
        <f t="shared" si="1"/>
        <v>0</v>
      </c>
    </row>
    <row r="25" spans="1:14" x14ac:dyDescent="0.2">
      <c r="A25" s="24"/>
      <c r="B25" s="21"/>
      <c r="C25" s="21"/>
      <c r="D25" s="21"/>
      <c r="E25" s="21"/>
      <c r="F25" s="21"/>
      <c r="G25" s="21"/>
      <c r="H25" s="21"/>
      <c r="I25" s="21"/>
      <c r="J25" s="21"/>
      <c r="K25" s="149">
        <f t="shared" si="0"/>
        <v>0</v>
      </c>
      <c r="L25" s="150">
        <f t="shared" si="1"/>
        <v>0</v>
      </c>
    </row>
    <row r="26" spans="1:14" x14ac:dyDescent="0.2">
      <c r="A26" s="24"/>
      <c r="B26" s="21"/>
      <c r="C26" s="21"/>
      <c r="D26" s="21"/>
      <c r="E26" s="21"/>
      <c r="F26" s="21"/>
      <c r="G26" s="21"/>
      <c r="H26" s="21"/>
      <c r="I26" s="21"/>
      <c r="J26" s="21"/>
      <c r="K26" s="149">
        <f t="shared" si="0"/>
        <v>0</v>
      </c>
      <c r="L26" s="150">
        <f t="shared" si="1"/>
        <v>0</v>
      </c>
    </row>
    <row r="27" spans="1:14" x14ac:dyDescent="0.2">
      <c r="A27" s="24"/>
      <c r="B27" s="21"/>
      <c r="C27" s="21"/>
      <c r="D27" s="21"/>
      <c r="E27" s="21"/>
      <c r="F27" s="21"/>
      <c r="G27" s="21"/>
      <c r="H27" s="21"/>
      <c r="I27" s="21"/>
      <c r="J27" s="21"/>
      <c r="K27" s="149">
        <f t="shared" si="0"/>
        <v>0</v>
      </c>
      <c r="L27" s="150">
        <f t="shared" si="1"/>
        <v>0</v>
      </c>
    </row>
    <row r="28" spans="1:14" x14ac:dyDescent="0.2">
      <c r="A28" s="24"/>
      <c r="B28" s="21"/>
      <c r="C28" s="21"/>
      <c r="D28" s="21"/>
      <c r="E28" s="21"/>
      <c r="F28" s="21"/>
      <c r="G28" s="21"/>
      <c r="H28" s="21"/>
      <c r="I28" s="21"/>
      <c r="J28" s="21"/>
      <c r="K28" s="149">
        <f t="shared" si="0"/>
        <v>0</v>
      </c>
      <c r="L28" s="150">
        <f t="shared" si="1"/>
        <v>0</v>
      </c>
    </row>
    <row r="29" spans="1:14" x14ac:dyDescent="0.2">
      <c r="A29" s="24"/>
      <c r="B29" s="21"/>
      <c r="C29" s="21"/>
      <c r="D29" s="21"/>
      <c r="E29" s="21"/>
      <c r="F29" s="21"/>
      <c r="G29" s="21"/>
      <c r="H29" s="21"/>
      <c r="I29" s="21"/>
      <c r="J29" s="21"/>
      <c r="K29" s="149">
        <f t="shared" si="0"/>
        <v>0</v>
      </c>
      <c r="L29" s="150">
        <f t="shared" si="1"/>
        <v>0</v>
      </c>
    </row>
    <row r="30" spans="1:14" x14ac:dyDescent="0.2">
      <c r="A30" s="24"/>
      <c r="B30" s="21"/>
      <c r="C30" s="21"/>
      <c r="D30" s="21"/>
      <c r="E30" s="21"/>
      <c r="F30" s="21"/>
      <c r="G30" s="21"/>
      <c r="H30" s="21"/>
      <c r="I30" s="21"/>
      <c r="J30" s="21"/>
      <c r="K30" s="149">
        <f t="shared" si="0"/>
        <v>0</v>
      </c>
      <c r="L30" s="150">
        <f t="shared" si="1"/>
        <v>0</v>
      </c>
    </row>
    <row r="31" spans="1:14" x14ac:dyDescent="0.2">
      <c r="A31" s="24"/>
      <c r="B31" s="21"/>
      <c r="C31" s="21"/>
      <c r="D31" s="21"/>
      <c r="E31" s="21"/>
      <c r="F31" s="21"/>
      <c r="G31" s="21"/>
      <c r="H31" s="21"/>
      <c r="I31" s="21"/>
      <c r="J31" s="21"/>
      <c r="K31" s="149">
        <f t="shared" si="0"/>
        <v>0</v>
      </c>
      <c r="L31" s="150">
        <f t="shared" si="1"/>
        <v>0</v>
      </c>
    </row>
    <row r="32" spans="1:14" x14ac:dyDescent="0.2">
      <c r="A32" s="24"/>
      <c r="B32" s="21"/>
      <c r="C32" s="21"/>
      <c r="D32" s="21"/>
      <c r="E32" s="21"/>
      <c r="F32" s="21"/>
      <c r="G32" s="21"/>
      <c r="H32" s="21"/>
      <c r="I32" s="21"/>
      <c r="J32" s="21"/>
      <c r="K32" s="149">
        <f t="shared" si="0"/>
        <v>0</v>
      </c>
      <c r="L32" s="150">
        <f t="shared" si="1"/>
        <v>0</v>
      </c>
    </row>
    <row r="33" spans="1:12" x14ac:dyDescent="0.2">
      <c r="A33" s="24"/>
      <c r="B33" s="21"/>
      <c r="C33" s="21"/>
      <c r="D33" s="21"/>
      <c r="E33" s="21"/>
      <c r="F33" s="21"/>
      <c r="G33" s="21"/>
      <c r="H33" s="21"/>
      <c r="I33" s="21"/>
      <c r="J33" s="21"/>
      <c r="K33" s="149">
        <f t="shared" si="0"/>
        <v>0</v>
      </c>
      <c r="L33" s="150">
        <f t="shared" si="1"/>
        <v>0</v>
      </c>
    </row>
    <row r="34" spans="1:12" x14ac:dyDescent="0.2">
      <c r="A34" s="24"/>
      <c r="B34" s="21"/>
      <c r="C34" s="21"/>
      <c r="D34" s="21"/>
      <c r="E34" s="21"/>
      <c r="F34" s="21"/>
      <c r="G34" s="21"/>
      <c r="H34" s="21"/>
      <c r="I34" s="21"/>
      <c r="J34" s="21"/>
      <c r="K34" s="149">
        <f t="shared" si="0"/>
        <v>0</v>
      </c>
      <c r="L34" s="150">
        <f t="shared" si="1"/>
        <v>0</v>
      </c>
    </row>
    <row r="35" spans="1:12" ht="16" thickBot="1" x14ac:dyDescent="0.25">
      <c r="A35" s="25"/>
      <c r="B35" s="26"/>
      <c r="C35" s="26"/>
      <c r="D35" s="28"/>
      <c r="E35" s="28"/>
      <c r="F35" s="28"/>
      <c r="G35" s="28"/>
      <c r="H35" s="28"/>
      <c r="I35" s="28"/>
      <c r="J35" s="28"/>
      <c r="K35" s="151">
        <f t="shared" si="0"/>
        <v>0</v>
      </c>
      <c r="L35" s="150">
        <f t="shared" si="1"/>
        <v>0</v>
      </c>
    </row>
    <row r="36" spans="1:12" ht="16" thickBot="1" x14ac:dyDescent="0.25">
      <c r="D36" s="29" t="s">
        <v>184</v>
      </c>
      <c r="E36" s="30">
        <f>SUM(E5:E35)</f>
        <v>35</v>
      </c>
      <c r="F36" s="30"/>
      <c r="G36" s="30">
        <f t="shared" ref="G36:L36" si="2">SUM(G5:G35)</f>
        <v>8</v>
      </c>
      <c r="H36" s="30"/>
      <c r="I36" s="30">
        <f t="shared" si="2"/>
        <v>0</v>
      </c>
      <c r="J36" s="30"/>
      <c r="K36" s="152">
        <f t="shared" si="2"/>
        <v>60.5</v>
      </c>
      <c r="L36" s="152">
        <f t="shared" si="2"/>
        <v>60.5</v>
      </c>
    </row>
    <row r="37" spans="1:12" ht="16" thickBot="1" x14ac:dyDescent="0.25"/>
    <row r="38" spans="1:12" x14ac:dyDescent="0.2">
      <c r="A38" s="353" t="s">
        <v>185</v>
      </c>
      <c r="B38" s="354"/>
      <c r="C38" s="354"/>
      <c r="D38" s="354"/>
      <c r="E38" s="354"/>
      <c r="F38" s="354"/>
      <c r="G38" s="354"/>
      <c r="H38" s="354"/>
      <c r="I38" s="354"/>
      <c r="J38" s="354"/>
      <c r="K38" s="354"/>
      <c r="L38" s="355"/>
    </row>
    <row r="39" spans="1:12" x14ac:dyDescent="0.2">
      <c r="A39" s="165" t="s">
        <v>170</v>
      </c>
      <c r="B39" s="348" t="s">
        <v>171</v>
      </c>
      <c r="C39" s="349"/>
      <c r="D39" s="350"/>
      <c r="E39" s="351"/>
      <c r="F39" s="351"/>
      <c r="G39" s="351"/>
      <c r="H39" s="351"/>
      <c r="I39" s="351"/>
      <c r="J39" s="351"/>
      <c r="K39" s="351"/>
      <c r="L39" s="352"/>
    </row>
    <row r="40" spans="1:12" ht="49" thickBot="1" x14ac:dyDescent="0.25">
      <c r="A40" s="163" t="s">
        <v>172</v>
      </c>
      <c r="B40" s="164" t="s">
        <v>173</v>
      </c>
      <c r="C40" s="164" t="s">
        <v>174</v>
      </c>
      <c r="D40" s="164" t="s">
        <v>175</v>
      </c>
      <c r="E40" s="164" t="s">
        <v>176</v>
      </c>
      <c r="F40" s="164" t="s">
        <v>177</v>
      </c>
      <c r="G40" s="164" t="s">
        <v>178</v>
      </c>
      <c r="H40" s="164" t="s">
        <v>177</v>
      </c>
      <c r="I40" s="164" t="s">
        <v>179</v>
      </c>
      <c r="J40" s="164" t="s">
        <v>177</v>
      </c>
      <c r="K40" s="161" t="s">
        <v>180</v>
      </c>
      <c r="L40" s="162" t="s">
        <v>181</v>
      </c>
    </row>
    <row r="41" spans="1:12" x14ac:dyDescent="0.2">
      <c r="A41" s="22"/>
      <c r="B41" s="23"/>
      <c r="C41" s="27"/>
      <c r="D41" s="23"/>
      <c r="E41" s="23"/>
      <c r="F41" s="23"/>
      <c r="G41" s="23"/>
      <c r="H41" s="23"/>
      <c r="I41" s="23"/>
      <c r="J41" s="23"/>
      <c r="K41" s="151">
        <f t="shared" ref="K41:K71" si="3">E41*1.5+G41+I41*2/3</f>
        <v>0</v>
      </c>
      <c r="L41" s="150">
        <f>IF(F41="oui",0,E41*1.5)+IF(H41="oui",0,G41*1)+IF(J41="oui",0,I41*2/3)</f>
        <v>0</v>
      </c>
    </row>
    <row r="42" spans="1:12" x14ac:dyDescent="0.2">
      <c r="A42" s="24"/>
      <c r="B42" s="21"/>
      <c r="C42" s="21"/>
      <c r="D42" s="21"/>
      <c r="E42" s="21"/>
      <c r="F42" s="21"/>
      <c r="G42" s="21"/>
      <c r="H42" s="21"/>
      <c r="I42" s="21"/>
      <c r="J42" s="21"/>
      <c r="K42" s="149">
        <f t="shared" si="3"/>
        <v>0</v>
      </c>
      <c r="L42" s="150">
        <f t="shared" ref="L42:L71" si="4">IF(F42="oui",0,E42*1.5)+IF(H42="oui",0,G42*1)+IF(J42="oui",0,I42*2/3)</f>
        <v>0</v>
      </c>
    </row>
    <row r="43" spans="1:12" x14ac:dyDescent="0.2">
      <c r="A43" s="24"/>
      <c r="B43" s="21"/>
      <c r="C43" s="21"/>
      <c r="D43" s="21"/>
      <c r="E43" s="21"/>
      <c r="F43" s="21"/>
      <c r="G43" s="21"/>
      <c r="H43" s="21"/>
      <c r="I43" s="21"/>
      <c r="J43" s="21"/>
      <c r="K43" s="149">
        <f t="shared" si="3"/>
        <v>0</v>
      </c>
      <c r="L43" s="150">
        <f t="shared" si="4"/>
        <v>0</v>
      </c>
    </row>
    <row r="44" spans="1:12" x14ac:dyDescent="0.2">
      <c r="A44" s="24"/>
      <c r="B44" s="21"/>
      <c r="C44" s="21"/>
      <c r="D44" s="21"/>
      <c r="E44" s="21"/>
      <c r="F44" s="21"/>
      <c r="G44" s="21"/>
      <c r="H44" s="21"/>
      <c r="I44" s="21"/>
      <c r="J44" s="21"/>
      <c r="K44" s="149">
        <f t="shared" si="3"/>
        <v>0</v>
      </c>
      <c r="L44" s="150">
        <f t="shared" si="4"/>
        <v>0</v>
      </c>
    </row>
    <row r="45" spans="1:12" x14ac:dyDescent="0.2">
      <c r="A45" s="24"/>
      <c r="B45" s="21"/>
      <c r="C45" s="21"/>
      <c r="D45" s="21"/>
      <c r="E45" s="21"/>
      <c r="F45" s="21"/>
      <c r="G45" s="21"/>
      <c r="H45" s="21"/>
      <c r="I45" s="21"/>
      <c r="J45" s="21"/>
      <c r="K45" s="149">
        <f t="shared" si="3"/>
        <v>0</v>
      </c>
      <c r="L45" s="150">
        <f t="shared" si="4"/>
        <v>0</v>
      </c>
    </row>
    <row r="46" spans="1:12" x14ac:dyDescent="0.2">
      <c r="A46" s="24"/>
      <c r="B46" s="21"/>
      <c r="C46" s="21"/>
      <c r="D46" s="21"/>
      <c r="E46" s="21"/>
      <c r="F46" s="21"/>
      <c r="G46" s="21"/>
      <c r="H46" s="21"/>
      <c r="I46" s="21"/>
      <c r="J46" s="21"/>
      <c r="K46" s="149">
        <f t="shared" si="3"/>
        <v>0</v>
      </c>
      <c r="L46" s="150">
        <f t="shared" si="4"/>
        <v>0</v>
      </c>
    </row>
    <row r="47" spans="1:12" x14ac:dyDescent="0.2">
      <c r="A47" s="24"/>
      <c r="B47" s="21"/>
      <c r="C47" s="21"/>
      <c r="D47" s="21"/>
      <c r="E47" s="21"/>
      <c r="F47" s="21"/>
      <c r="G47" s="21"/>
      <c r="H47" s="21"/>
      <c r="I47" s="21"/>
      <c r="J47" s="21"/>
      <c r="K47" s="149">
        <f t="shared" si="3"/>
        <v>0</v>
      </c>
      <c r="L47" s="150">
        <f t="shared" si="4"/>
        <v>0</v>
      </c>
    </row>
    <row r="48" spans="1:12" x14ac:dyDescent="0.2">
      <c r="A48" s="24"/>
      <c r="B48" s="21"/>
      <c r="C48" s="21"/>
      <c r="D48" s="21"/>
      <c r="E48" s="21"/>
      <c r="F48" s="21"/>
      <c r="G48" s="21"/>
      <c r="H48" s="21"/>
      <c r="I48" s="21"/>
      <c r="J48" s="21"/>
      <c r="K48" s="149">
        <f t="shared" si="3"/>
        <v>0</v>
      </c>
      <c r="L48" s="150">
        <f t="shared" si="4"/>
        <v>0</v>
      </c>
    </row>
    <row r="49" spans="1:12" x14ac:dyDescent="0.2">
      <c r="A49" s="24"/>
      <c r="B49" s="21"/>
      <c r="C49" s="21"/>
      <c r="D49" s="21"/>
      <c r="E49" s="21"/>
      <c r="F49" s="21"/>
      <c r="G49" s="21"/>
      <c r="H49" s="21"/>
      <c r="I49" s="21"/>
      <c r="J49" s="21"/>
      <c r="K49" s="149">
        <f t="shared" si="3"/>
        <v>0</v>
      </c>
      <c r="L49" s="150">
        <f t="shared" si="4"/>
        <v>0</v>
      </c>
    </row>
    <row r="50" spans="1:12" x14ac:dyDescent="0.2">
      <c r="A50" s="24"/>
      <c r="B50" s="21"/>
      <c r="C50" s="21"/>
      <c r="D50" s="21"/>
      <c r="E50" s="21"/>
      <c r="F50" s="21"/>
      <c r="G50" s="21"/>
      <c r="H50" s="21"/>
      <c r="I50" s="21"/>
      <c r="J50" s="21"/>
      <c r="K50" s="149">
        <f t="shared" si="3"/>
        <v>0</v>
      </c>
      <c r="L50" s="150">
        <f t="shared" si="4"/>
        <v>0</v>
      </c>
    </row>
    <row r="51" spans="1:12" x14ac:dyDescent="0.2">
      <c r="A51" s="24"/>
      <c r="B51" s="21"/>
      <c r="C51" s="21"/>
      <c r="D51" s="21"/>
      <c r="E51" s="21"/>
      <c r="F51" s="21"/>
      <c r="G51" s="21"/>
      <c r="H51" s="21"/>
      <c r="I51" s="21"/>
      <c r="J51" s="21"/>
      <c r="K51" s="149">
        <f t="shared" si="3"/>
        <v>0</v>
      </c>
      <c r="L51" s="150">
        <f t="shared" si="4"/>
        <v>0</v>
      </c>
    </row>
    <row r="52" spans="1:12" x14ac:dyDescent="0.2">
      <c r="A52" s="24"/>
      <c r="B52" s="21"/>
      <c r="C52" s="21"/>
      <c r="D52" s="21"/>
      <c r="E52" s="21"/>
      <c r="F52" s="21"/>
      <c r="G52" s="21"/>
      <c r="H52" s="21"/>
      <c r="I52" s="21"/>
      <c r="J52" s="21"/>
      <c r="K52" s="149">
        <f t="shared" si="3"/>
        <v>0</v>
      </c>
      <c r="L52" s="150">
        <f t="shared" si="4"/>
        <v>0</v>
      </c>
    </row>
    <row r="53" spans="1:12" x14ac:dyDescent="0.2">
      <c r="A53" s="24"/>
      <c r="B53" s="21"/>
      <c r="C53" s="21"/>
      <c r="D53" s="21"/>
      <c r="E53" s="21"/>
      <c r="F53" s="21"/>
      <c r="G53" s="21"/>
      <c r="H53" s="21"/>
      <c r="I53" s="21"/>
      <c r="J53" s="21"/>
      <c r="K53" s="149">
        <f t="shared" si="3"/>
        <v>0</v>
      </c>
      <c r="L53" s="150">
        <f t="shared" si="4"/>
        <v>0</v>
      </c>
    </row>
    <row r="54" spans="1:12" x14ac:dyDescent="0.2">
      <c r="A54" s="24"/>
      <c r="B54" s="21"/>
      <c r="C54" s="21"/>
      <c r="D54" s="21"/>
      <c r="E54" s="21"/>
      <c r="F54" s="21"/>
      <c r="G54" s="21"/>
      <c r="H54" s="21"/>
      <c r="I54" s="21"/>
      <c r="J54" s="21"/>
      <c r="K54" s="149">
        <f t="shared" si="3"/>
        <v>0</v>
      </c>
      <c r="L54" s="150">
        <f t="shared" si="4"/>
        <v>0</v>
      </c>
    </row>
    <row r="55" spans="1:12" x14ac:dyDescent="0.2">
      <c r="A55" s="24"/>
      <c r="B55" s="21"/>
      <c r="C55" s="21"/>
      <c r="D55" s="21"/>
      <c r="E55" s="21"/>
      <c r="F55" s="21"/>
      <c r="G55" s="21"/>
      <c r="H55" s="21"/>
      <c r="I55" s="21"/>
      <c r="J55" s="21"/>
      <c r="K55" s="149">
        <f t="shared" si="3"/>
        <v>0</v>
      </c>
      <c r="L55" s="150">
        <f t="shared" si="4"/>
        <v>0</v>
      </c>
    </row>
    <row r="56" spans="1:12" x14ac:dyDescent="0.2">
      <c r="A56" s="24"/>
      <c r="B56" s="21"/>
      <c r="C56" s="21"/>
      <c r="D56" s="21"/>
      <c r="E56" s="21"/>
      <c r="F56" s="21"/>
      <c r="G56" s="21"/>
      <c r="H56" s="21"/>
      <c r="I56" s="21"/>
      <c r="J56" s="21"/>
      <c r="K56" s="149">
        <f t="shared" si="3"/>
        <v>0</v>
      </c>
      <c r="L56" s="150">
        <f t="shared" si="4"/>
        <v>0</v>
      </c>
    </row>
    <row r="57" spans="1:12" x14ac:dyDescent="0.2">
      <c r="A57" s="24"/>
      <c r="B57" s="21"/>
      <c r="C57" s="21"/>
      <c r="D57" s="21"/>
      <c r="E57" s="21"/>
      <c r="F57" s="21"/>
      <c r="G57" s="21"/>
      <c r="H57" s="21"/>
      <c r="I57" s="21"/>
      <c r="J57" s="21"/>
      <c r="K57" s="149">
        <f t="shared" si="3"/>
        <v>0</v>
      </c>
      <c r="L57" s="150">
        <f t="shared" si="4"/>
        <v>0</v>
      </c>
    </row>
    <row r="58" spans="1:12" x14ac:dyDescent="0.2">
      <c r="A58" s="24"/>
      <c r="B58" s="21"/>
      <c r="C58" s="21"/>
      <c r="D58" s="21"/>
      <c r="E58" s="21"/>
      <c r="F58" s="21"/>
      <c r="G58" s="21"/>
      <c r="H58" s="21"/>
      <c r="I58" s="21"/>
      <c r="J58" s="21"/>
      <c r="K58" s="149">
        <f t="shared" si="3"/>
        <v>0</v>
      </c>
      <c r="L58" s="150">
        <f t="shared" si="4"/>
        <v>0</v>
      </c>
    </row>
    <row r="59" spans="1:12" x14ac:dyDescent="0.2">
      <c r="A59" s="24"/>
      <c r="B59" s="21"/>
      <c r="C59" s="21"/>
      <c r="D59" s="21"/>
      <c r="E59" s="21"/>
      <c r="F59" s="21"/>
      <c r="G59" s="21"/>
      <c r="H59" s="21"/>
      <c r="I59" s="21"/>
      <c r="J59" s="21"/>
      <c r="K59" s="149">
        <f t="shared" si="3"/>
        <v>0</v>
      </c>
      <c r="L59" s="150">
        <f t="shared" si="4"/>
        <v>0</v>
      </c>
    </row>
    <row r="60" spans="1:12" x14ac:dyDescent="0.2">
      <c r="A60" s="24"/>
      <c r="B60" s="21"/>
      <c r="C60" s="21"/>
      <c r="D60" s="21"/>
      <c r="E60" s="21"/>
      <c r="F60" s="21"/>
      <c r="G60" s="21"/>
      <c r="H60" s="21"/>
      <c r="I60" s="21"/>
      <c r="J60" s="21"/>
      <c r="K60" s="149">
        <f t="shared" si="3"/>
        <v>0</v>
      </c>
      <c r="L60" s="150">
        <f t="shared" si="4"/>
        <v>0</v>
      </c>
    </row>
    <row r="61" spans="1:12" x14ac:dyDescent="0.2">
      <c r="A61" s="24"/>
      <c r="B61" s="21"/>
      <c r="C61" s="21"/>
      <c r="D61" s="21"/>
      <c r="E61" s="21"/>
      <c r="F61" s="21"/>
      <c r="G61" s="21"/>
      <c r="H61" s="21"/>
      <c r="I61" s="21"/>
      <c r="J61" s="21"/>
      <c r="K61" s="149">
        <f t="shared" si="3"/>
        <v>0</v>
      </c>
      <c r="L61" s="150">
        <f t="shared" si="4"/>
        <v>0</v>
      </c>
    </row>
    <row r="62" spans="1:12" x14ac:dyDescent="0.2">
      <c r="A62" s="24"/>
      <c r="B62" s="21"/>
      <c r="C62" s="21"/>
      <c r="D62" s="21"/>
      <c r="E62" s="21"/>
      <c r="F62" s="21"/>
      <c r="G62" s="21"/>
      <c r="H62" s="21"/>
      <c r="I62" s="21"/>
      <c r="J62" s="21"/>
      <c r="K62" s="149">
        <f t="shared" si="3"/>
        <v>0</v>
      </c>
      <c r="L62" s="150">
        <f t="shared" si="4"/>
        <v>0</v>
      </c>
    </row>
    <row r="63" spans="1:12" x14ac:dyDescent="0.2">
      <c r="A63" s="24"/>
      <c r="B63" s="21"/>
      <c r="C63" s="21"/>
      <c r="D63" s="21"/>
      <c r="E63" s="21"/>
      <c r="F63" s="21"/>
      <c r="G63" s="21"/>
      <c r="H63" s="21"/>
      <c r="I63" s="21"/>
      <c r="J63" s="21"/>
      <c r="K63" s="149">
        <f t="shared" si="3"/>
        <v>0</v>
      </c>
      <c r="L63" s="150">
        <f t="shared" si="4"/>
        <v>0</v>
      </c>
    </row>
    <row r="64" spans="1:12" x14ac:dyDescent="0.2">
      <c r="A64" s="24"/>
      <c r="B64" s="21"/>
      <c r="C64" s="21"/>
      <c r="D64" s="21"/>
      <c r="E64" s="21"/>
      <c r="F64" s="21"/>
      <c r="G64" s="21"/>
      <c r="H64" s="21"/>
      <c r="I64" s="21"/>
      <c r="J64" s="21"/>
      <c r="K64" s="149">
        <f t="shared" si="3"/>
        <v>0</v>
      </c>
      <c r="L64" s="150">
        <f t="shared" si="4"/>
        <v>0</v>
      </c>
    </row>
    <row r="65" spans="1:12" x14ac:dyDescent="0.2">
      <c r="A65" s="24"/>
      <c r="B65" s="21"/>
      <c r="C65" s="21"/>
      <c r="D65" s="21"/>
      <c r="E65" s="21"/>
      <c r="F65" s="21"/>
      <c r="G65" s="21"/>
      <c r="H65" s="21"/>
      <c r="I65" s="21"/>
      <c r="J65" s="21"/>
      <c r="K65" s="149">
        <f t="shared" si="3"/>
        <v>0</v>
      </c>
      <c r="L65" s="150">
        <f t="shared" si="4"/>
        <v>0</v>
      </c>
    </row>
    <row r="66" spans="1:12" x14ac:dyDescent="0.2">
      <c r="A66" s="24"/>
      <c r="B66" s="21"/>
      <c r="C66" s="21"/>
      <c r="D66" s="21"/>
      <c r="E66" s="21"/>
      <c r="F66" s="21"/>
      <c r="G66" s="21"/>
      <c r="H66" s="21"/>
      <c r="I66" s="21"/>
      <c r="J66" s="21"/>
      <c r="K66" s="149">
        <f t="shared" si="3"/>
        <v>0</v>
      </c>
      <c r="L66" s="150">
        <f t="shared" si="4"/>
        <v>0</v>
      </c>
    </row>
    <row r="67" spans="1:12" x14ac:dyDescent="0.2">
      <c r="A67" s="24"/>
      <c r="B67" s="21"/>
      <c r="C67" s="21"/>
      <c r="D67" s="21"/>
      <c r="E67" s="21"/>
      <c r="F67" s="21"/>
      <c r="G67" s="21"/>
      <c r="H67" s="21"/>
      <c r="I67" s="21"/>
      <c r="J67" s="21"/>
      <c r="K67" s="149">
        <f t="shared" si="3"/>
        <v>0</v>
      </c>
      <c r="L67" s="150">
        <f t="shared" si="4"/>
        <v>0</v>
      </c>
    </row>
    <row r="68" spans="1:12" x14ac:dyDescent="0.2">
      <c r="A68" s="24"/>
      <c r="B68" s="21"/>
      <c r="C68" s="21"/>
      <c r="D68" s="21"/>
      <c r="E68" s="21"/>
      <c r="F68" s="21"/>
      <c r="G68" s="21"/>
      <c r="H68" s="21"/>
      <c r="I68" s="21"/>
      <c r="J68" s="21"/>
      <c r="K68" s="149">
        <f t="shared" si="3"/>
        <v>0</v>
      </c>
      <c r="L68" s="150">
        <f t="shared" si="4"/>
        <v>0</v>
      </c>
    </row>
    <row r="69" spans="1:12" x14ac:dyDescent="0.2">
      <c r="A69" s="24"/>
      <c r="B69" s="21"/>
      <c r="C69" s="21"/>
      <c r="D69" s="21"/>
      <c r="E69" s="21"/>
      <c r="F69" s="21"/>
      <c r="G69" s="21"/>
      <c r="H69" s="21"/>
      <c r="I69" s="21"/>
      <c r="J69" s="21"/>
      <c r="K69" s="149">
        <f t="shared" si="3"/>
        <v>0</v>
      </c>
      <c r="L69" s="150">
        <f t="shared" si="4"/>
        <v>0</v>
      </c>
    </row>
    <row r="70" spans="1:12" x14ac:dyDescent="0.2">
      <c r="A70" s="24"/>
      <c r="B70" s="21"/>
      <c r="C70" s="21"/>
      <c r="D70" s="21"/>
      <c r="E70" s="21"/>
      <c r="F70" s="21"/>
      <c r="G70" s="21"/>
      <c r="H70" s="21"/>
      <c r="I70" s="21"/>
      <c r="J70" s="21"/>
      <c r="K70" s="149">
        <f t="shared" si="3"/>
        <v>0</v>
      </c>
      <c r="L70" s="150">
        <f t="shared" si="4"/>
        <v>0</v>
      </c>
    </row>
    <row r="71" spans="1:12" ht="16" thickBot="1" x14ac:dyDescent="0.25">
      <c r="A71" s="25"/>
      <c r="B71" s="26"/>
      <c r="C71" s="26"/>
      <c r="D71" s="26"/>
      <c r="E71" s="26"/>
      <c r="F71" s="28"/>
      <c r="G71" s="26"/>
      <c r="H71" s="28"/>
      <c r="I71" s="26"/>
      <c r="J71" s="28"/>
      <c r="K71" s="153">
        <f t="shared" si="3"/>
        <v>0</v>
      </c>
      <c r="L71" s="154">
        <f t="shared" si="4"/>
        <v>0</v>
      </c>
    </row>
    <row r="72" spans="1:12" ht="16" thickBot="1" x14ac:dyDescent="0.25">
      <c r="D72" s="29" t="s">
        <v>184</v>
      </c>
      <c r="E72" s="30">
        <f>SUM(E41:E71)</f>
        <v>0</v>
      </c>
      <c r="F72" s="30">
        <f t="shared" ref="F72:L72" si="5">SUM(F41:F71)</f>
        <v>0</v>
      </c>
      <c r="G72" s="30">
        <f t="shared" si="5"/>
        <v>0</v>
      </c>
      <c r="H72" s="30">
        <f t="shared" si="5"/>
        <v>0</v>
      </c>
      <c r="I72" s="30">
        <f t="shared" si="5"/>
        <v>0</v>
      </c>
      <c r="J72" s="30">
        <f t="shared" si="5"/>
        <v>0</v>
      </c>
      <c r="K72" s="152">
        <f t="shared" si="5"/>
        <v>0</v>
      </c>
      <c r="L72" s="152">
        <f t="shared" si="5"/>
        <v>0</v>
      </c>
    </row>
    <row r="73" spans="1:12" ht="16" thickBot="1" x14ac:dyDescent="0.25"/>
    <row r="74" spans="1:12" x14ac:dyDescent="0.2">
      <c r="A74" s="353" t="s">
        <v>186</v>
      </c>
      <c r="B74" s="354"/>
      <c r="C74" s="354"/>
      <c r="D74" s="354"/>
      <c r="E74" s="354"/>
      <c r="F74" s="354"/>
      <c r="G74" s="354"/>
      <c r="H74" s="354"/>
      <c r="I74" s="354"/>
      <c r="J74" s="354"/>
      <c r="K74" s="354"/>
      <c r="L74" s="355"/>
    </row>
    <row r="75" spans="1:12" x14ac:dyDescent="0.2">
      <c r="A75" s="165" t="s">
        <v>170</v>
      </c>
      <c r="B75" s="348" t="s">
        <v>171</v>
      </c>
      <c r="C75" s="349"/>
      <c r="D75" s="350"/>
      <c r="E75" s="351"/>
      <c r="F75" s="351"/>
      <c r="G75" s="351"/>
      <c r="H75" s="351"/>
      <c r="I75" s="351"/>
      <c r="J75" s="351"/>
      <c r="K75" s="351"/>
      <c r="L75" s="352"/>
    </row>
    <row r="76" spans="1:12" ht="49" thickBot="1" x14ac:dyDescent="0.25">
      <c r="A76" s="163" t="s">
        <v>172</v>
      </c>
      <c r="B76" s="164" t="s">
        <v>173</v>
      </c>
      <c r="C76" s="164" t="s">
        <v>174</v>
      </c>
      <c r="D76" s="164" t="s">
        <v>175</v>
      </c>
      <c r="E76" s="164" t="s">
        <v>176</v>
      </c>
      <c r="F76" s="164" t="s">
        <v>177</v>
      </c>
      <c r="G76" s="164" t="s">
        <v>178</v>
      </c>
      <c r="H76" s="164" t="s">
        <v>177</v>
      </c>
      <c r="I76" s="164" t="s">
        <v>179</v>
      </c>
      <c r="J76" s="164" t="s">
        <v>177</v>
      </c>
      <c r="K76" s="161" t="s">
        <v>180</v>
      </c>
      <c r="L76" s="162" t="s">
        <v>181</v>
      </c>
    </row>
    <row r="77" spans="1:12" x14ac:dyDescent="0.2">
      <c r="A77" s="22"/>
      <c r="B77" s="23"/>
      <c r="C77" s="27"/>
      <c r="D77" s="23"/>
      <c r="E77" s="23"/>
      <c r="F77" s="23"/>
      <c r="G77" s="23"/>
      <c r="H77" s="23"/>
      <c r="I77" s="23"/>
      <c r="J77" s="23"/>
      <c r="K77" s="157">
        <f t="shared" ref="K77:K107" si="6">E77*1.5+G77+I77*2/3</f>
        <v>0</v>
      </c>
      <c r="L77" s="150">
        <f t="shared" ref="L77:L106" si="7">IF(F77="oui",0,E77*1.5)+IF(H77="oui",0,G77*1)+IF(J77="oui",0,I77*2/3)</f>
        <v>0</v>
      </c>
    </row>
    <row r="78" spans="1:12" x14ac:dyDescent="0.2">
      <c r="A78" s="24"/>
      <c r="B78" s="21"/>
      <c r="C78" s="21"/>
      <c r="D78" s="21"/>
      <c r="E78" s="21"/>
      <c r="F78" s="21"/>
      <c r="G78" s="21"/>
      <c r="H78" s="21"/>
      <c r="I78" s="21"/>
      <c r="J78" s="21"/>
      <c r="K78" s="158">
        <f t="shared" si="6"/>
        <v>0</v>
      </c>
      <c r="L78" s="156">
        <f t="shared" si="7"/>
        <v>0</v>
      </c>
    </row>
    <row r="79" spans="1:12" x14ac:dyDescent="0.2">
      <c r="A79" s="24"/>
      <c r="B79" s="21"/>
      <c r="C79" s="21"/>
      <c r="D79" s="21"/>
      <c r="E79" s="21"/>
      <c r="F79" s="21"/>
      <c r="G79" s="21"/>
      <c r="H79" s="21"/>
      <c r="I79" s="21"/>
      <c r="J79" s="21"/>
      <c r="K79" s="149">
        <f t="shared" si="6"/>
        <v>0</v>
      </c>
      <c r="L79" s="150">
        <f t="shared" si="7"/>
        <v>0</v>
      </c>
    </row>
    <row r="80" spans="1:12" x14ac:dyDescent="0.2">
      <c r="A80" s="24"/>
      <c r="B80" s="21"/>
      <c r="C80" s="21"/>
      <c r="D80" s="21"/>
      <c r="E80" s="21"/>
      <c r="F80" s="21"/>
      <c r="G80" s="21"/>
      <c r="H80" s="21"/>
      <c r="I80" s="21"/>
      <c r="J80" s="21"/>
      <c r="K80" s="149">
        <f t="shared" si="6"/>
        <v>0</v>
      </c>
      <c r="L80" s="150">
        <f t="shared" si="7"/>
        <v>0</v>
      </c>
    </row>
    <row r="81" spans="1:12" x14ac:dyDescent="0.2">
      <c r="A81" s="24"/>
      <c r="B81" s="21"/>
      <c r="C81" s="21"/>
      <c r="D81" s="21"/>
      <c r="E81" s="21"/>
      <c r="F81" s="21"/>
      <c r="G81" s="21"/>
      <c r="H81" s="21"/>
      <c r="I81" s="21"/>
      <c r="J81" s="21"/>
      <c r="K81" s="149">
        <f t="shared" si="6"/>
        <v>0</v>
      </c>
      <c r="L81" s="150">
        <f t="shared" si="7"/>
        <v>0</v>
      </c>
    </row>
    <row r="82" spans="1:12" x14ac:dyDescent="0.2">
      <c r="A82" s="24"/>
      <c r="B82" s="21"/>
      <c r="C82" s="21"/>
      <c r="D82" s="21"/>
      <c r="E82" s="21"/>
      <c r="F82" s="21"/>
      <c r="G82" s="21"/>
      <c r="H82" s="21"/>
      <c r="I82" s="21"/>
      <c r="J82" s="21"/>
      <c r="K82" s="149">
        <f t="shared" si="6"/>
        <v>0</v>
      </c>
      <c r="L82" s="150">
        <f t="shared" si="7"/>
        <v>0</v>
      </c>
    </row>
    <row r="83" spans="1:12" x14ac:dyDescent="0.2">
      <c r="A83" s="24"/>
      <c r="B83" s="21"/>
      <c r="C83" s="21"/>
      <c r="D83" s="21"/>
      <c r="E83" s="21"/>
      <c r="F83" s="21"/>
      <c r="G83" s="21"/>
      <c r="H83" s="21"/>
      <c r="I83" s="21"/>
      <c r="J83" s="21"/>
      <c r="K83" s="149">
        <f t="shared" si="6"/>
        <v>0</v>
      </c>
      <c r="L83" s="150">
        <f t="shared" si="7"/>
        <v>0</v>
      </c>
    </row>
    <row r="84" spans="1:12" x14ac:dyDescent="0.2">
      <c r="A84" s="24"/>
      <c r="B84" s="21"/>
      <c r="C84" s="21"/>
      <c r="D84" s="21"/>
      <c r="E84" s="21"/>
      <c r="F84" s="21"/>
      <c r="G84" s="21"/>
      <c r="H84" s="21"/>
      <c r="I84" s="21"/>
      <c r="J84" s="21"/>
      <c r="K84" s="149">
        <f t="shared" si="6"/>
        <v>0</v>
      </c>
      <c r="L84" s="150">
        <f t="shared" si="7"/>
        <v>0</v>
      </c>
    </row>
    <row r="85" spans="1:12" x14ac:dyDescent="0.2">
      <c r="A85" s="24"/>
      <c r="B85" s="21"/>
      <c r="C85" s="21"/>
      <c r="D85" s="21"/>
      <c r="E85" s="21"/>
      <c r="F85" s="21"/>
      <c r="G85" s="21"/>
      <c r="H85" s="21"/>
      <c r="I85" s="21"/>
      <c r="J85" s="21"/>
      <c r="K85" s="149">
        <f t="shared" si="6"/>
        <v>0</v>
      </c>
      <c r="L85" s="150">
        <f t="shared" si="7"/>
        <v>0</v>
      </c>
    </row>
    <row r="86" spans="1:12" x14ac:dyDescent="0.2">
      <c r="A86" s="24"/>
      <c r="B86" s="21"/>
      <c r="C86" s="21"/>
      <c r="D86" s="21"/>
      <c r="E86" s="21"/>
      <c r="F86" s="21"/>
      <c r="G86" s="21"/>
      <c r="H86" s="21"/>
      <c r="I86" s="21"/>
      <c r="J86" s="21"/>
      <c r="K86" s="149">
        <f t="shared" si="6"/>
        <v>0</v>
      </c>
      <c r="L86" s="150">
        <f t="shared" si="7"/>
        <v>0</v>
      </c>
    </row>
    <row r="87" spans="1:12" x14ac:dyDescent="0.2">
      <c r="A87" s="24"/>
      <c r="B87" s="21"/>
      <c r="C87" s="21"/>
      <c r="D87" s="21"/>
      <c r="E87" s="21"/>
      <c r="F87" s="21"/>
      <c r="G87" s="21"/>
      <c r="H87" s="21"/>
      <c r="I87" s="21"/>
      <c r="J87" s="21"/>
      <c r="K87" s="149">
        <f t="shared" si="6"/>
        <v>0</v>
      </c>
      <c r="L87" s="150">
        <f t="shared" si="7"/>
        <v>0</v>
      </c>
    </row>
    <row r="88" spans="1:12" x14ac:dyDescent="0.2">
      <c r="A88" s="24"/>
      <c r="B88" s="21"/>
      <c r="C88" s="21"/>
      <c r="D88" s="21"/>
      <c r="E88" s="21"/>
      <c r="F88" s="21"/>
      <c r="G88" s="21"/>
      <c r="H88" s="21"/>
      <c r="I88" s="21"/>
      <c r="J88" s="21"/>
      <c r="K88" s="149">
        <f t="shared" si="6"/>
        <v>0</v>
      </c>
      <c r="L88" s="150">
        <f t="shared" si="7"/>
        <v>0</v>
      </c>
    </row>
    <row r="89" spans="1:12" x14ac:dyDescent="0.2">
      <c r="A89" s="24"/>
      <c r="B89" s="21"/>
      <c r="C89" s="21"/>
      <c r="D89" s="21"/>
      <c r="E89" s="21"/>
      <c r="F89" s="21"/>
      <c r="G89" s="21"/>
      <c r="H89" s="21"/>
      <c r="I89" s="21"/>
      <c r="J89" s="21"/>
      <c r="K89" s="149">
        <f t="shared" si="6"/>
        <v>0</v>
      </c>
      <c r="L89" s="150">
        <f t="shared" si="7"/>
        <v>0</v>
      </c>
    </row>
    <row r="90" spans="1:12" x14ac:dyDescent="0.2">
      <c r="A90" s="24"/>
      <c r="B90" s="21"/>
      <c r="C90" s="21"/>
      <c r="D90" s="21"/>
      <c r="E90" s="21"/>
      <c r="F90" s="21"/>
      <c r="G90" s="21"/>
      <c r="H90" s="21"/>
      <c r="I90" s="21"/>
      <c r="J90" s="21"/>
      <c r="K90" s="149">
        <f t="shared" si="6"/>
        <v>0</v>
      </c>
      <c r="L90" s="150">
        <f t="shared" si="7"/>
        <v>0</v>
      </c>
    </row>
    <row r="91" spans="1:12" x14ac:dyDescent="0.2">
      <c r="A91" s="24"/>
      <c r="B91" s="21"/>
      <c r="C91" s="21"/>
      <c r="D91" s="21"/>
      <c r="E91" s="21"/>
      <c r="F91" s="21"/>
      <c r="G91" s="21"/>
      <c r="H91" s="21"/>
      <c r="I91" s="21"/>
      <c r="J91" s="21"/>
      <c r="K91" s="149">
        <f t="shared" si="6"/>
        <v>0</v>
      </c>
      <c r="L91" s="150">
        <f t="shared" si="7"/>
        <v>0</v>
      </c>
    </row>
    <row r="92" spans="1:12" x14ac:dyDescent="0.2">
      <c r="A92" s="24"/>
      <c r="B92" s="21"/>
      <c r="C92" s="21"/>
      <c r="D92" s="21"/>
      <c r="E92" s="21"/>
      <c r="F92" s="21"/>
      <c r="G92" s="21"/>
      <c r="H92" s="21"/>
      <c r="I92" s="21"/>
      <c r="J92" s="21"/>
      <c r="K92" s="149">
        <f t="shared" si="6"/>
        <v>0</v>
      </c>
      <c r="L92" s="150">
        <f t="shared" si="7"/>
        <v>0</v>
      </c>
    </row>
    <row r="93" spans="1:12" x14ac:dyDescent="0.2">
      <c r="A93" s="24"/>
      <c r="B93" s="21"/>
      <c r="C93" s="21"/>
      <c r="D93" s="21"/>
      <c r="E93" s="21"/>
      <c r="F93" s="21"/>
      <c r="G93" s="21"/>
      <c r="H93" s="21"/>
      <c r="I93" s="21"/>
      <c r="J93" s="21"/>
      <c r="K93" s="149">
        <f t="shared" si="6"/>
        <v>0</v>
      </c>
      <c r="L93" s="150">
        <f t="shared" si="7"/>
        <v>0</v>
      </c>
    </row>
    <row r="94" spans="1:12" x14ac:dyDescent="0.2">
      <c r="A94" s="24"/>
      <c r="B94" s="21"/>
      <c r="C94" s="21"/>
      <c r="D94" s="21"/>
      <c r="E94" s="21"/>
      <c r="F94" s="21"/>
      <c r="G94" s="21"/>
      <c r="H94" s="21"/>
      <c r="I94" s="21"/>
      <c r="J94" s="21"/>
      <c r="K94" s="149">
        <f t="shared" si="6"/>
        <v>0</v>
      </c>
      <c r="L94" s="150">
        <f t="shared" si="7"/>
        <v>0</v>
      </c>
    </row>
    <row r="95" spans="1:12" x14ac:dyDescent="0.2">
      <c r="A95" s="24"/>
      <c r="B95" s="21"/>
      <c r="C95" s="21"/>
      <c r="D95" s="21"/>
      <c r="E95" s="21"/>
      <c r="F95" s="21"/>
      <c r="G95" s="21"/>
      <c r="H95" s="21"/>
      <c r="I95" s="21"/>
      <c r="J95" s="21"/>
      <c r="K95" s="149">
        <f t="shared" si="6"/>
        <v>0</v>
      </c>
      <c r="L95" s="150">
        <f t="shared" si="7"/>
        <v>0</v>
      </c>
    </row>
    <row r="96" spans="1:12" x14ac:dyDescent="0.2">
      <c r="A96" s="24"/>
      <c r="B96" s="21"/>
      <c r="C96" s="21"/>
      <c r="D96" s="21"/>
      <c r="E96" s="21"/>
      <c r="F96" s="21"/>
      <c r="G96" s="21"/>
      <c r="H96" s="21"/>
      <c r="I96" s="21"/>
      <c r="J96" s="21"/>
      <c r="K96" s="149">
        <f t="shared" si="6"/>
        <v>0</v>
      </c>
      <c r="L96" s="150">
        <f t="shared" si="7"/>
        <v>0</v>
      </c>
    </row>
    <row r="97" spans="1:12" x14ac:dyDescent="0.2">
      <c r="A97" s="24"/>
      <c r="B97" s="21"/>
      <c r="C97" s="21"/>
      <c r="D97" s="21"/>
      <c r="E97" s="21"/>
      <c r="F97" s="21"/>
      <c r="G97" s="21"/>
      <c r="H97" s="21"/>
      <c r="I97" s="21"/>
      <c r="J97" s="21"/>
      <c r="K97" s="149">
        <f t="shared" si="6"/>
        <v>0</v>
      </c>
      <c r="L97" s="150">
        <f t="shared" si="7"/>
        <v>0</v>
      </c>
    </row>
    <row r="98" spans="1:12" x14ac:dyDescent="0.2">
      <c r="A98" s="24"/>
      <c r="B98" s="21"/>
      <c r="C98" s="21"/>
      <c r="D98" s="21"/>
      <c r="E98" s="21"/>
      <c r="F98" s="21"/>
      <c r="G98" s="21"/>
      <c r="H98" s="21"/>
      <c r="I98" s="21"/>
      <c r="J98" s="21"/>
      <c r="K98" s="149">
        <f t="shared" si="6"/>
        <v>0</v>
      </c>
      <c r="L98" s="150">
        <f t="shared" si="7"/>
        <v>0</v>
      </c>
    </row>
    <row r="99" spans="1:12" x14ac:dyDescent="0.2">
      <c r="A99" s="24"/>
      <c r="B99" s="21"/>
      <c r="C99" s="21"/>
      <c r="D99" s="21"/>
      <c r="E99" s="21"/>
      <c r="F99" s="21"/>
      <c r="G99" s="21"/>
      <c r="H99" s="21"/>
      <c r="I99" s="21"/>
      <c r="J99" s="21"/>
      <c r="K99" s="149">
        <f t="shared" si="6"/>
        <v>0</v>
      </c>
      <c r="L99" s="150">
        <f t="shared" si="7"/>
        <v>0</v>
      </c>
    </row>
    <row r="100" spans="1:12" x14ac:dyDescent="0.2">
      <c r="A100" s="24"/>
      <c r="B100" s="21"/>
      <c r="C100" s="21"/>
      <c r="D100" s="21"/>
      <c r="E100" s="21"/>
      <c r="F100" s="21"/>
      <c r="G100" s="21"/>
      <c r="H100" s="21"/>
      <c r="I100" s="21"/>
      <c r="J100" s="21"/>
      <c r="K100" s="149">
        <f t="shared" si="6"/>
        <v>0</v>
      </c>
      <c r="L100" s="150">
        <f t="shared" si="7"/>
        <v>0</v>
      </c>
    </row>
    <row r="101" spans="1:12" x14ac:dyDescent="0.2">
      <c r="A101" s="24"/>
      <c r="B101" s="21"/>
      <c r="C101" s="21"/>
      <c r="D101" s="21"/>
      <c r="E101" s="21"/>
      <c r="F101" s="21"/>
      <c r="G101" s="21"/>
      <c r="H101" s="21"/>
      <c r="I101" s="21"/>
      <c r="J101" s="21"/>
      <c r="K101" s="149">
        <f t="shared" si="6"/>
        <v>0</v>
      </c>
      <c r="L101" s="150">
        <f t="shared" si="7"/>
        <v>0</v>
      </c>
    </row>
    <row r="102" spans="1:12" x14ac:dyDescent="0.2">
      <c r="A102" s="24"/>
      <c r="B102" s="21"/>
      <c r="C102" s="21"/>
      <c r="D102" s="21"/>
      <c r="E102" s="21"/>
      <c r="F102" s="21"/>
      <c r="G102" s="21"/>
      <c r="H102" s="21"/>
      <c r="I102" s="21"/>
      <c r="J102" s="21"/>
      <c r="K102" s="149">
        <f t="shared" si="6"/>
        <v>0</v>
      </c>
      <c r="L102" s="150">
        <f t="shared" si="7"/>
        <v>0</v>
      </c>
    </row>
    <row r="103" spans="1:12" x14ac:dyDescent="0.2">
      <c r="A103" s="24"/>
      <c r="B103" s="21"/>
      <c r="C103" s="21"/>
      <c r="D103" s="21"/>
      <c r="E103" s="21"/>
      <c r="F103" s="21"/>
      <c r="G103" s="21"/>
      <c r="H103" s="21"/>
      <c r="I103" s="21"/>
      <c r="J103" s="21"/>
      <c r="K103" s="149">
        <f t="shared" si="6"/>
        <v>0</v>
      </c>
      <c r="L103" s="150">
        <f t="shared" si="7"/>
        <v>0</v>
      </c>
    </row>
    <row r="104" spans="1:12" x14ac:dyDescent="0.2">
      <c r="A104" s="24"/>
      <c r="B104" s="21"/>
      <c r="C104" s="21"/>
      <c r="D104" s="21"/>
      <c r="E104" s="21"/>
      <c r="F104" s="21"/>
      <c r="G104" s="21"/>
      <c r="H104" s="21"/>
      <c r="I104" s="21"/>
      <c r="J104" s="21"/>
      <c r="K104" s="149">
        <f t="shared" si="6"/>
        <v>0</v>
      </c>
      <c r="L104" s="150">
        <f t="shared" si="7"/>
        <v>0</v>
      </c>
    </row>
    <row r="105" spans="1:12" x14ac:dyDescent="0.2">
      <c r="A105" s="24"/>
      <c r="B105" s="21"/>
      <c r="C105" s="21"/>
      <c r="D105" s="21"/>
      <c r="E105" s="21"/>
      <c r="F105" s="21"/>
      <c r="G105" s="21"/>
      <c r="H105" s="21"/>
      <c r="I105" s="21"/>
      <c r="J105" s="21"/>
      <c r="K105" s="149">
        <f t="shared" si="6"/>
        <v>0</v>
      </c>
      <c r="L105" s="150">
        <f t="shared" si="7"/>
        <v>0</v>
      </c>
    </row>
    <row r="106" spans="1:12" x14ac:dyDescent="0.2">
      <c r="A106" s="24"/>
      <c r="B106" s="21"/>
      <c r="C106" s="21"/>
      <c r="D106" s="21"/>
      <c r="E106" s="21"/>
      <c r="F106" s="21"/>
      <c r="G106" s="21"/>
      <c r="H106" s="21"/>
      <c r="I106" s="21"/>
      <c r="J106" s="21"/>
      <c r="K106" s="149">
        <f t="shared" si="6"/>
        <v>0</v>
      </c>
      <c r="L106" s="150">
        <f t="shared" si="7"/>
        <v>0</v>
      </c>
    </row>
    <row r="107" spans="1:12" ht="16" thickBot="1" x14ac:dyDescent="0.25">
      <c r="A107" s="25"/>
      <c r="B107" s="26"/>
      <c r="C107" s="26"/>
      <c r="D107" s="26"/>
      <c r="E107" s="26"/>
      <c r="F107" s="28"/>
      <c r="G107" s="26"/>
      <c r="H107" s="28"/>
      <c r="I107" s="26"/>
      <c r="J107" s="28"/>
      <c r="K107" s="153">
        <f t="shared" si="6"/>
        <v>0</v>
      </c>
      <c r="L107" s="154">
        <f>IF(F107="oui",0,E107*1.5)+IF(H107="oui",0,G107*1)+IF(J107="oui",0,I107*2/3)</f>
        <v>0</v>
      </c>
    </row>
    <row r="108" spans="1:12" ht="16" thickBot="1" x14ac:dyDescent="0.25">
      <c r="D108" s="29" t="s">
        <v>184</v>
      </c>
      <c r="E108" s="30">
        <f>SUM(E77:E107)</f>
        <v>0</v>
      </c>
      <c r="F108" s="30">
        <f t="shared" ref="F108:L108" si="8">SUM(F77:F107)</f>
        <v>0</v>
      </c>
      <c r="G108" s="30">
        <f t="shared" si="8"/>
        <v>0</v>
      </c>
      <c r="H108" s="30">
        <f t="shared" si="8"/>
        <v>0</v>
      </c>
      <c r="I108" s="30">
        <f t="shared" si="8"/>
        <v>0</v>
      </c>
      <c r="J108" s="30">
        <f t="shared" si="8"/>
        <v>0</v>
      </c>
      <c r="K108" s="152">
        <f t="shared" si="8"/>
        <v>0</v>
      </c>
      <c r="L108" s="152">
        <f t="shared" si="8"/>
        <v>0</v>
      </c>
    </row>
    <row r="109" spans="1:12" ht="16" thickBot="1" x14ac:dyDescent="0.25"/>
    <row r="110" spans="1:12" x14ac:dyDescent="0.2">
      <c r="A110" s="353" t="s">
        <v>187</v>
      </c>
      <c r="B110" s="354"/>
      <c r="C110" s="354"/>
      <c r="D110" s="354"/>
      <c r="E110" s="354"/>
      <c r="F110" s="354"/>
      <c r="G110" s="354"/>
      <c r="H110" s="354"/>
      <c r="I110" s="354"/>
      <c r="J110" s="354"/>
      <c r="K110" s="354"/>
      <c r="L110" s="355"/>
    </row>
    <row r="111" spans="1:12" x14ac:dyDescent="0.2">
      <c r="A111" s="165" t="s">
        <v>170</v>
      </c>
      <c r="B111" s="348" t="s">
        <v>171</v>
      </c>
      <c r="C111" s="349"/>
      <c r="D111" s="350"/>
      <c r="E111" s="351"/>
      <c r="F111" s="351"/>
      <c r="G111" s="351"/>
      <c r="H111" s="351"/>
      <c r="I111" s="351"/>
      <c r="J111" s="351"/>
      <c r="K111" s="351"/>
      <c r="L111" s="352"/>
    </row>
    <row r="112" spans="1:12" ht="49" thickBot="1" x14ac:dyDescent="0.25">
      <c r="A112" s="163" t="s">
        <v>172</v>
      </c>
      <c r="B112" s="164" t="s">
        <v>173</v>
      </c>
      <c r="C112" s="164" t="s">
        <v>174</v>
      </c>
      <c r="D112" s="164" t="s">
        <v>175</v>
      </c>
      <c r="E112" s="164" t="s">
        <v>176</v>
      </c>
      <c r="F112" s="164" t="s">
        <v>177</v>
      </c>
      <c r="G112" s="164" t="s">
        <v>178</v>
      </c>
      <c r="H112" s="164" t="s">
        <v>177</v>
      </c>
      <c r="I112" s="164" t="s">
        <v>179</v>
      </c>
      <c r="J112" s="164" t="s">
        <v>177</v>
      </c>
      <c r="K112" s="161" t="s">
        <v>180</v>
      </c>
      <c r="L112" s="162" t="s">
        <v>181</v>
      </c>
    </row>
    <row r="113" spans="1:12" x14ac:dyDescent="0.2">
      <c r="A113" s="22"/>
      <c r="B113" s="23"/>
      <c r="C113" s="27"/>
      <c r="D113" s="23"/>
      <c r="E113" s="23"/>
      <c r="F113" s="23"/>
      <c r="G113" s="23"/>
      <c r="H113" s="23"/>
      <c r="I113" s="23"/>
      <c r="J113" s="23"/>
      <c r="K113" s="158">
        <f t="shared" ref="K113:K143" si="9">E113*1.5+G113+I113*2/3</f>
        <v>0</v>
      </c>
      <c r="L113" s="150">
        <f>IF(F113="oui",0,E113*1.5)+IF(H113="oui",0,G113*1)+IF(J113="oui",0,I113*2/3)</f>
        <v>0</v>
      </c>
    </row>
    <row r="114" spans="1:12" x14ac:dyDescent="0.2">
      <c r="A114" s="24"/>
      <c r="B114" s="21"/>
      <c r="C114" s="21"/>
      <c r="D114" s="21"/>
      <c r="E114" s="21"/>
      <c r="F114" s="21"/>
      <c r="G114" s="21"/>
      <c r="H114" s="21"/>
      <c r="I114" s="21"/>
      <c r="J114" s="21"/>
      <c r="K114" s="155">
        <f t="shared" si="9"/>
        <v>0</v>
      </c>
      <c r="L114" s="156">
        <f t="shared" ref="L114:L143" si="10">IF(F114="oui",0,E114*1.5)+IF(H114="oui",0,G114*1)+IF(J114="oui",0,I114*2/3)</f>
        <v>0</v>
      </c>
    </row>
    <row r="115" spans="1:12" x14ac:dyDescent="0.2">
      <c r="A115" s="24"/>
      <c r="B115" s="21"/>
      <c r="C115" s="21"/>
      <c r="D115" s="21"/>
      <c r="E115" s="21"/>
      <c r="F115" s="21"/>
      <c r="G115" s="21"/>
      <c r="H115" s="21"/>
      <c r="I115" s="21"/>
      <c r="J115" s="21"/>
      <c r="K115" s="149">
        <f t="shared" si="9"/>
        <v>0</v>
      </c>
      <c r="L115" s="150">
        <f t="shared" si="10"/>
        <v>0</v>
      </c>
    </row>
    <row r="116" spans="1:12" x14ac:dyDescent="0.2">
      <c r="A116" s="24"/>
      <c r="B116" s="21"/>
      <c r="C116" s="21"/>
      <c r="D116" s="21"/>
      <c r="E116" s="21"/>
      <c r="F116" s="21"/>
      <c r="G116" s="21"/>
      <c r="H116" s="21"/>
      <c r="I116" s="21"/>
      <c r="J116" s="21"/>
      <c r="K116" s="149">
        <f t="shared" si="9"/>
        <v>0</v>
      </c>
      <c r="L116" s="150">
        <f t="shared" si="10"/>
        <v>0</v>
      </c>
    </row>
    <row r="117" spans="1:12" x14ac:dyDescent="0.2">
      <c r="A117" s="24"/>
      <c r="B117" s="21"/>
      <c r="C117" s="21"/>
      <c r="D117" s="21"/>
      <c r="E117" s="21"/>
      <c r="F117" s="21"/>
      <c r="G117" s="21"/>
      <c r="H117" s="21"/>
      <c r="I117" s="21"/>
      <c r="J117" s="21"/>
      <c r="K117" s="149">
        <f t="shared" si="9"/>
        <v>0</v>
      </c>
      <c r="L117" s="150">
        <f t="shared" si="10"/>
        <v>0</v>
      </c>
    </row>
    <row r="118" spans="1:12" x14ac:dyDescent="0.2">
      <c r="A118" s="24"/>
      <c r="B118" s="21"/>
      <c r="C118" s="21"/>
      <c r="D118" s="21"/>
      <c r="E118" s="21"/>
      <c r="F118" s="21"/>
      <c r="G118" s="21"/>
      <c r="H118" s="21"/>
      <c r="I118" s="21"/>
      <c r="J118" s="21"/>
      <c r="K118" s="149">
        <f t="shared" si="9"/>
        <v>0</v>
      </c>
      <c r="L118" s="150">
        <f t="shared" si="10"/>
        <v>0</v>
      </c>
    </row>
    <row r="119" spans="1:12" x14ac:dyDescent="0.2">
      <c r="A119" s="24"/>
      <c r="B119" s="21"/>
      <c r="C119" s="21"/>
      <c r="D119" s="21"/>
      <c r="E119" s="21"/>
      <c r="F119" s="21"/>
      <c r="G119" s="21"/>
      <c r="H119" s="21"/>
      <c r="I119" s="21"/>
      <c r="J119" s="21"/>
      <c r="K119" s="149">
        <f t="shared" si="9"/>
        <v>0</v>
      </c>
      <c r="L119" s="150">
        <f t="shared" si="10"/>
        <v>0</v>
      </c>
    </row>
    <row r="120" spans="1:12" x14ac:dyDescent="0.2">
      <c r="A120" s="24"/>
      <c r="B120" s="21"/>
      <c r="C120" s="21"/>
      <c r="D120" s="21"/>
      <c r="E120" s="21"/>
      <c r="F120" s="21"/>
      <c r="G120" s="21"/>
      <c r="H120" s="21"/>
      <c r="I120" s="21"/>
      <c r="J120" s="21"/>
      <c r="K120" s="149">
        <f t="shared" si="9"/>
        <v>0</v>
      </c>
      <c r="L120" s="150">
        <f t="shared" si="10"/>
        <v>0</v>
      </c>
    </row>
    <row r="121" spans="1:12" x14ac:dyDescent="0.2">
      <c r="A121" s="24"/>
      <c r="B121" s="21"/>
      <c r="C121" s="21"/>
      <c r="D121" s="21"/>
      <c r="E121" s="21"/>
      <c r="F121" s="21"/>
      <c r="G121" s="21"/>
      <c r="H121" s="21"/>
      <c r="I121" s="21"/>
      <c r="J121" s="21"/>
      <c r="K121" s="149">
        <f t="shared" si="9"/>
        <v>0</v>
      </c>
      <c r="L121" s="150">
        <f t="shared" si="10"/>
        <v>0</v>
      </c>
    </row>
    <row r="122" spans="1:12" x14ac:dyDescent="0.2">
      <c r="A122" s="24"/>
      <c r="B122" s="21"/>
      <c r="C122" s="21"/>
      <c r="D122" s="21"/>
      <c r="E122" s="21"/>
      <c r="F122" s="21"/>
      <c r="G122" s="21"/>
      <c r="H122" s="21"/>
      <c r="I122" s="21"/>
      <c r="J122" s="21"/>
      <c r="K122" s="149">
        <f t="shared" si="9"/>
        <v>0</v>
      </c>
      <c r="L122" s="150">
        <f t="shared" si="10"/>
        <v>0</v>
      </c>
    </row>
    <row r="123" spans="1:12" x14ac:dyDescent="0.2">
      <c r="A123" s="24"/>
      <c r="B123" s="21"/>
      <c r="C123" s="21"/>
      <c r="D123" s="21"/>
      <c r="E123" s="21"/>
      <c r="F123" s="21"/>
      <c r="G123" s="21"/>
      <c r="H123" s="21"/>
      <c r="I123" s="21"/>
      <c r="J123" s="21"/>
      <c r="K123" s="149">
        <f t="shared" si="9"/>
        <v>0</v>
      </c>
      <c r="L123" s="150">
        <f t="shared" si="10"/>
        <v>0</v>
      </c>
    </row>
    <row r="124" spans="1:12" x14ac:dyDescent="0.2">
      <c r="A124" s="24"/>
      <c r="B124" s="21"/>
      <c r="C124" s="21"/>
      <c r="D124" s="21"/>
      <c r="E124" s="21"/>
      <c r="F124" s="21"/>
      <c r="G124" s="21"/>
      <c r="H124" s="21"/>
      <c r="I124" s="21"/>
      <c r="J124" s="21"/>
      <c r="K124" s="149">
        <f t="shared" si="9"/>
        <v>0</v>
      </c>
      <c r="L124" s="150">
        <f t="shared" si="10"/>
        <v>0</v>
      </c>
    </row>
    <row r="125" spans="1:12" x14ac:dyDescent="0.2">
      <c r="A125" s="24"/>
      <c r="B125" s="21"/>
      <c r="C125" s="21"/>
      <c r="D125" s="21"/>
      <c r="E125" s="21"/>
      <c r="F125" s="21"/>
      <c r="G125" s="21"/>
      <c r="H125" s="21"/>
      <c r="I125" s="21"/>
      <c r="J125" s="21"/>
      <c r="K125" s="149">
        <f t="shared" si="9"/>
        <v>0</v>
      </c>
      <c r="L125" s="150">
        <f t="shared" si="10"/>
        <v>0</v>
      </c>
    </row>
    <row r="126" spans="1:12" x14ac:dyDescent="0.2">
      <c r="A126" s="24"/>
      <c r="B126" s="21"/>
      <c r="C126" s="21"/>
      <c r="D126" s="21"/>
      <c r="E126" s="21"/>
      <c r="F126" s="21"/>
      <c r="G126" s="21"/>
      <c r="H126" s="21"/>
      <c r="I126" s="21"/>
      <c r="J126" s="21"/>
      <c r="K126" s="149">
        <f t="shared" si="9"/>
        <v>0</v>
      </c>
      <c r="L126" s="150">
        <f t="shared" si="10"/>
        <v>0</v>
      </c>
    </row>
    <row r="127" spans="1:12" x14ac:dyDescent="0.2">
      <c r="A127" s="24"/>
      <c r="B127" s="21"/>
      <c r="C127" s="21"/>
      <c r="D127" s="21"/>
      <c r="E127" s="21"/>
      <c r="F127" s="21"/>
      <c r="G127" s="21"/>
      <c r="H127" s="21"/>
      <c r="I127" s="21"/>
      <c r="J127" s="21"/>
      <c r="K127" s="149">
        <f t="shared" si="9"/>
        <v>0</v>
      </c>
      <c r="L127" s="150">
        <f t="shared" si="10"/>
        <v>0</v>
      </c>
    </row>
    <row r="128" spans="1:12" x14ac:dyDescent="0.2">
      <c r="A128" s="24"/>
      <c r="B128" s="21"/>
      <c r="C128" s="21"/>
      <c r="D128" s="21"/>
      <c r="E128" s="21"/>
      <c r="F128" s="21"/>
      <c r="G128" s="21"/>
      <c r="H128" s="21"/>
      <c r="I128" s="21"/>
      <c r="J128" s="21"/>
      <c r="K128" s="149">
        <f t="shared" si="9"/>
        <v>0</v>
      </c>
      <c r="L128" s="150">
        <f t="shared" si="10"/>
        <v>0</v>
      </c>
    </row>
    <row r="129" spans="1:12" x14ac:dyDescent="0.2">
      <c r="A129" s="24"/>
      <c r="B129" s="21"/>
      <c r="C129" s="21"/>
      <c r="D129" s="21"/>
      <c r="E129" s="21"/>
      <c r="F129" s="21"/>
      <c r="G129" s="21"/>
      <c r="H129" s="21"/>
      <c r="I129" s="21"/>
      <c r="J129" s="21"/>
      <c r="K129" s="149">
        <f t="shared" si="9"/>
        <v>0</v>
      </c>
      <c r="L129" s="150">
        <f t="shared" si="10"/>
        <v>0</v>
      </c>
    </row>
    <row r="130" spans="1:12" x14ac:dyDescent="0.2">
      <c r="A130" s="24"/>
      <c r="B130" s="21"/>
      <c r="C130" s="21"/>
      <c r="D130" s="21"/>
      <c r="E130" s="21"/>
      <c r="F130" s="21"/>
      <c r="G130" s="21"/>
      <c r="H130" s="21"/>
      <c r="I130" s="21"/>
      <c r="J130" s="21"/>
      <c r="K130" s="149">
        <f t="shared" si="9"/>
        <v>0</v>
      </c>
      <c r="L130" s="150">
        <f t="shared" si="10"/>
        <v>0</v>
      </c>
    </row>
    <row r="131" spans="1:12" x14ac:dyDescent="0.2">
      <c r="A131" s="24"/>
      <c r="B131" s="21"/>
      <c r="C131" s="21"/>
      <c r="D131" s="21"/>
      <c r="E131" s="21"/>
      <c r="F131" s="21"/>
      <c r="G131" s="21"/>
      <c r="H131" s="21"/>
      <c r="I131" s="21"/>
      <c r="J131" s="21"/>
      <c r="K131" s="149">
        <f t="shared" si="9"/>
        <v>0</v>
      </c>
      <c r="L131" s="150">
        <f t="shared" si="10"/>
        <v>0</v>
      </c>
    </row>
    <row r="132" spans="1:12" x14ac:dyDescent="0.2">
      <c r="A132" s="24"/>
      <c r="B132" s="21"/>
      <c r="C132" s="21"/>
      <c r="D132" s="21"/>
      <c r="E132" s="21"/>
      <c r="F132" s="21"/>
      <c r="G132" s="21"/>
      <c r="H132" s="21"/>
      <c r="I132" s="21"/>
      <c r="J132" s="21"/>
      <c r="K132" s="149">
        <f t="shared" si="9"/>
        <v>0</v>
      </c>
      <c r="L132" s="150">
        <f t="shared" si="10"/>
        <v>0</v>
      </c>
    </row>
    <row r="133" spans="1:12" x14ac:dyDescent="0.2">
      <c r="A133" s="24"/>
      <c r="B133" s="21"/>
      <c r="C133" s="21"/>
      <c r="D133" s="21"/>
      <c r="E133" s="21"/>
      <c r="F133" s="21"/>
      <c r="G133" s="21"/>
      <c r="H133" s="21"/>
      <c r="I133" s="21"/>
      <c r="J133" s="21"/>
      <c r="K133" s="149">
        <f t="shared" si="9"/>
        <v>0</v>
      </c>
      <c r="L133" s="150">
        <f t="shared" si="10"/>
        <v>0</v>
      </c>
    </row>
    <row r="134" spans="1:12" x14ac:dyDescent="0.2">
      <c r="A134" s="24"/>
      <c r="B134" s="21"/>
      <c r="C134" s="21"/>
      <c r="D134" s="21"/>
      <c r="E134" s="21"/>
      <c r="F134" s="21"/>
      <c r="G134" s="21"/>
      <c r="H134" s="21"/>
      <c r="I134" s="21"/>
      <c r="J134" s="21"/>
      <c r="K134" s="149">
        <f t="shared" si="9"/>
        <v>0</v>
      </c>
      <c r="L134" s="150">
        <f t="shared" si="10"/>
        <v>0</v>
      </c>
    </row>
    <row r="135" spans="1:12" x14ac:dyDescent="0.2">
      <c r="A135" s="24"/>
      <c r="B135" s="21"/>
      <c r="C135" s="21"/>
      <c r="D135" s="21"/>
      <c r="E135" s="21"/>
      <c r="F135" s="21"/>
      <c r="G135" s="21"/>
      <c r="H135" s="21"/>
      <c r="I135" s="21"/>
      <c r="J135" s="21"/>
      <c r="K135" s="149">
        <f t="shared" si="9"/>
        <v>0</v>
      </c>
      <c r="L135" s="150">
        <f t="shared" si="10"/>
        <v>0</v>
      </c>
    </row>
    <row r="136" spans="1:12" x14ac:dyDescent="0.2">
      <c r="A136" s="24"/>
      <c r="B136" s="21"/>
      <c r="C136" s="21"/>
      <c r="D136" s="21"/>
      <c r="E136" s="21"/>
      <c r="F136" s="21"/>
      <c r="G136" s="21"/>
      <c r="H136" s="21"/>
      <c r="I136" s="21"/>
      <c r="J136" s="21"/>
      <c r="K136" s="149">
        <f t="shared" si="9"/>
        <v>0</v>
      </c>
      <c r="L136" s="150">
        <f t="shared" si="10"/>
        <v>0</v>
      </c>
    </row>
    <row r="137" spans="1:12" x14ac:dyDescent="0.2">
      <c r="A137" s="24"/>
      <c r="B137" s="21"/>
      <c r="C137" s="21"/>
      <c r="D137" s="21"/>
      <c r="E137" s="21"/>
      <c r="F137" s="21"/>
      <c r="G137" s="21"/>
      <c r="H137" s="21"/>
      <c r="I137" s="21"/>
      <c r="J137" s="21"/>
      <c r="K137" s="149">
        <f t="shared" si="9"/>
        <v>0</v>
      </c>
      <c r="L137" s="150">
        <f t="shared" si="10"/>
        <v>0</v>
      </c>
    </row>
    <row r="138" spans="1:12" x14ac:dyDescent="0.2">
      <c r="A138" s="24"/>
      <c r="B138" s="21"/>
      <c r="C138" s="21"/>
      <c r="D138" s="21"/>
      <c r="E138" s="21"/>
      <c r="F138" s="21"/>
      <c r="G138" s="21"/>
      <c r="H138" s="21"/>
      <c r="I138" s="21"/>
      <c r="J138" s="21"/>
      <c r="K138" s="149">
        <f t="shared" si="9"/>
        <v>0</v>
      </c>
      <c r="L138" s="150">
        <f t="shared" si="10"/>
        <v>0</v>
      </c>
    </row>
    <row r="139" spans="1:12" x14ac:dyDescent="0.2">
      <c r="A139" s="24"/>
      <c r="B139" s="21"/>
      <c r="C139" s="21"/>
      <c r="D139" s="21"/>
      <c r="E139" s="21"/>
      <c r="F139" s="21"/>
      <c r="G139" s="21"/>
      <c r="H139" s="21"/>
      <c r="I139" s="21"/>
      <c r="J139" s="21"/>
      <c r="K139" s="149">
        <f t="shared" si="9"/>
        <v>0</v>
      </c>
      <c r="L139" s="150">
        <f t="shared" si="10"/>
        <v>0</v>
      </c>
    </row>
    <row r="140" spans="1:12" x14ac:dyDescent="0.2">
      <c r="A140" s="24"/>
      <c r="B140" s="21"/>
      <c r="C140" s="21"/>
      <c r="D140" s="21"/>
      <c r="E140" s="21"/>
      <c r="F140" s="21"/>
      <c r="G140" s="21"/>
      <c r="H140" s="21"/>
      <c r="I140" s="21"/>
      <c r="J140" s="21"/>
      <c r="K140" s="149">
        <f t="shared" si="9"/>
        <v>0</v>
      </c>
      <c r="L140" s="150">
        <f t="shared" si="10"/>
        <v>0</v>
      </c>
    </row>
    <row r="141" spans="1:12" x14ac:dyDescent="0.2">
      <c r="A141" s="24"/>
      <c r="B141" s="21"/>
      <c r="C141" s="21"/>
      <c r="D141" s="21"/>
      <c r="E141" s="21"/>
      <c r="F141" s="21"/>
      <c r="G141" s="21"/>
      <c r="H141" s="21"/>
      <c r="I141" s="21"/>
      <c r="J141" s="21"/>
      <c r="K141" s="149">
        <f t="shared" si="9"/>
        <v>0</v>
      </c>
      <c r="L141" s="150">
        <f t="shared" si="10"/>
        <v>0</v>
      </c>
    </row>
    <row r="142" spans="1:12" x14ac:dyDescent="0.2">
      <c r="A142" s="24"/>
      <c r="B142" s="21"/>
      <c r="C142" s="21"/>
      <c r="D142" s="21"/>
      <c r="E142" s="21"/>
      <c r="F142" s="21"/>
      <c r="G142" s="21"/>
      <c r="H142" s="21"/>
      <c r="I142" s="21"/>
      <c r="J142" s="21"/>
      <c r="K142" s="149">
        <f t="shared" si="9"/>
        <v>0</v>
      </c>
      <c r="L142" s="150">
        <f t="shared" si="10"/>
        <v>0</v>
      </c>
    </row>
    <row r="143" spans="1:12" ht="16" thickBot="1" x14ac:dyDescent="0.25">
      <c r="A143" s="25"/>
      <c r="B143" s="26"/>
      <c r="C143" s="26"/>
      <c r="D143" s="26"/>
      <c r="E143" s="26"/>
      <c r="F143" s="28"/>
      <c r="G143" s="26"/>
      <c r="H143" s="28"/>
      <c r="I143" s="26"/>
      <c r="J143" s="28"/>
      <c r="K143" s="153">
        <f t="shared" si="9"/>
        <v>0</v>
      </c>
      <c r="L143" s="154">
        <f t="shared" si="10"/>
        <v>0</v>
      </c>
    </row>
    <row r="144" spans="1:12" ht="16" thickBot="1" x14ac:dyDescent="0.25">
      <c r="D144" s="29" t="s">
        <v>184</v>
      </c>
      <c r="E144" s="30">
        <f>SUM(E113:E143)</f>
        <v>0</v>
      </c>
      <c r="F144" s="30">
        <f t="shared" ref="F144:L144" si="11">SUM(F113:F143)</f>
        <v>0</v>
      </c>
      <c r="G144" s="30">
        <f t="shared" si="11"/>
        <v>0</v>
      </c>
      <c r="H144" s="30">
        <f t="shared" si="11"/>
        <v>0</v>
      </c>
      <c r="I144" s="30">
        <f t="shared" si="11"/>
        <v>0</v>
      </c>
      <c r="J144" s="30">
        <f t="shared" si="11"/>
        <v>0</v>
      </c>
      <c r="K144" s="152">
        <f t="shared" si="11"/>
        <v>0</v>
      </c>
      <c r="L144" s="152">
        <f t="shared" si="11"/>
        <v>0</v>
      </c>
    </row>
    <row r="145" spans="4:12" ht="16" thickBot="1" x14ac:dyDescent="0.25"/>
    <row r="146" spans="4:12" ht="16" thickBot="1" x14ac:dyDescent="0.25">
      <c r="D146" s="114" t="s">
        <v>188</v>
      </c>
      <c r="E146" s="115">
        <f>E144+E108+E72+E36</f>
        <v>35</v>
      </c>
      <c r="F146" s="115">
        <f t="shared" ref="F146:L146" si="12">F144+F108+F72+F36</f>
        <v>0</v>
      </c>
      <c r="G146" s="115">
        <f t="shared" si="12"/>
        <v>8</v>
      </c>
      <c r="H146" s="115">
        <f t="shared" si="12"/>
        <v>0</v>
      </c>
      <c r="I146" s="115">
        <f t="shared" si="12"/>
        <v>0</v>
      </c>
      <c r="J146" s="115">
        <f t="shared" si="12"/>
        <v>0</v>
      </c>
      <c r="K146" s="116">
        <f t="shared" si="12"/>
        <v>60.5</v>
      </c>
      <c r="L146" s="117">
        <f t="shared" si="12"/>
        <v>60.5</v>
      </c>
    </row>
  </sheetData>
  <mergeCells count="13">
    <mergeCell ref="A1:L1"/>
    <mergeCell ref="A2:L2"/>
    <mergeCell ref="B3:C3"/>
    <mergeCell ref="D3:L3"/>
    <mergeCell ref="B39:C39"/>
    <mergeCell ref="D39:L39"/>
    <mergeCell ref="B111:C111"/>
    <mergeCell ref="D111:L111"/>
    <mergeCell ref="A38:L38"/>
    <mergeCell ref="A74:L74"/>
    <mergeCell ref="A110:L110"/>
    <mergeCell ref="B75:C75"/>
    <mergeCell ref="D75:L75"/>
  </mergeCells>
  <dataValidations count="1">
    <dataValidation type="list" allowBlank="1" showInputMessage="1" showErrorMessage="1" sqref="F5:F35 H5:H35 J5:J35 F41:F71 H41:H71 J41:J71 F77:F107 H77:H107 J77:J107 F113:F143 H113:H143 J113:J143" xr:uid="{00000000-0002-0000-0600-000000000000}">
      <formula1>"OUI, NON"</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59999389629810485"/>
  </sheetPr>
  <dimension ref="A1:P52"/>
  <sheetViews>
    <sheetView tabSelected="1" zoomScale="90" zoomScaleNormal="90" workbookViewId="0">
      <selection activeCell="O16" sqref="O16"/>
    </sheetView>
  </sheetViews>
  <sheetFormatPr baseColWidth="10" defaultColWidth="11.5" defaultRowHeight="15" x14ac:dyDescent="0.2"/>
  <cols>
    <col min="1" max="1" width="31.83203125" customWidth="1"/>
    <col min="2" max="2" width="41.33203125" customWidth="1"/>
    <col min="3" max="7" width="15.6640625" customWidth="1"/>
    <col min="8" max="8" width="15.5" customWidth="1"/>
    <col min="9" max="10" width="15.6640625" customWidth="1"/>
    <col min="11" max="11" width="18.1640625" customWidth="1"/>
  </cols>
  <sheetData>
    <row r="1" spans="1:16" ht="20" thickBot="1" x14ac:dyDescent="0.3">
      <c r="A1" s="401" t="s">
        <v>189</v>
      </c>
      <c r="B1" s="402"/>
      <c r="C1" s="402"/>
      <c r="D1" s="402"/>
      <c r="E1" s="402"/>
      <c r="F1" s="402"/>
      <c r="G1" s="402"/>
      <c r="H1" s="402"/>
      <c r="I1" s="402"/>
      <c r="J1" s="402"/>
      <c r="K1" s="403"/>
      <c r="M1" s="358" t="s">
        <v>190</v>
      </c>
      <c r="N1" s="359"/>
      <c r="O1" s="359"/>
      <c r="P1" s="360"/>
    </row>
    <row r="2" spans="1:16" ht="17" thickBot="1" x14ac:dyDescent="0.25">
      <c r="A2" s="410" t="s">
        <v>191</v>
      </c>
      <c r="B2" s="411"/>
      <c r="C2" s="412"/>
      <c r="D2" s="413"/>
      <c r="E2" s="413"/>
      <c r="F2" s="413"/>
      <c r="G2" s="413"/>
      <c r="H2" s="413"/>
      <c r="I2" s="413"/>
      <c r="J2" s="413"/>
      <c r="K2" s="414"/>
    </row>
    <row r="3" spans="1:16" ht="15.75" customHeight="1" thickTop="1" x14ac:dyDescent="0.2">
      <c r="A3" s="171" t="s">
        <v>192</v>
      </c>
      <c r="B3" s="172">
        <v>57</v>
      </c>
      <c r="C3" s="404" t="s">
        <v>193</v>
      </c>
      <c r="D3" s="404"/>
      <c r="E3" s="404"/>
      <c r="F3" s="404"/>
      <c r="G3" s="404"/>
      <c r="H3" s="404"/>
      <c r="I3" s="404"/>
      <c r="J3" s="404"/>
      <c r="K3" s="405"/>
      <c r="L3" s="141"/>
      <c r="M3" s="431" t="s">
        <v>194</v>
      </c>
      <c r="N3" s="431"/>
      <c r="O3" s="431"/>
      <c r="P3" s="432"/>
    </row>
    <row r="4" spans="1:16" ht="16" x14ac:dyDescent="0.2">
      <c r="A4" s="204" t="s">
        <v>195</v>
      </c>
      <c r="B4" s="72">
        <v>1600</v>
      </c>
      <c r="C4" s="406" t="s">
        <v>196</v>
      </c>
      <c r="D4" s="406"/>
      <c r="E4" s="406"/>
      <c r="F4" s="406"/>
      <c r="G4" s="407">
        <f>H24+(H15/15)+(H29/15)</f>
        <v>848.83233682373475</v>
      </c>
      <c r="H4" s="408"/>
      <c r="I4" s="408"/>
      <c r="J4" s="408"/>
      <c r="K4" s="409"/>
      <c r="L4" s="141"/>
      <c r="M4" s="433"/>
      <c r="N4" s="433"/>
      <c r="O4" s="433"/>
      <c r="P4" s="434"/>
    </row>
    <row r="5" spans="1:16" ht="15.75" customHeight="1" x14ac:dyDescent="0.2">
      <c r="A5" s="204" t="s">
        <v>197</v>
      </c>
      <c r="B5" s="72">
        <v>300</v>
      </c>
      <c r="C5" s="366" t="s">
        <v>198</v>
      </c>
      <c r="D5" s="366"/>
      <c r="E5" s="366"/>
      <c r="F5" s="366"/>
      <c r="G5" s="367" t="s">
        <v>410</v>
      </c>
      <c r="H5" s="367"/>
      <c r="I5" s="367"/>
      <c r="J5" s="367"/>
      <c r="K5" s="368"/>
      <c r="L5" s="141"/>
      <c r="M5" s="433"/>
      <c r="N5" s="433"/>
      <c r="O5" s="433"/>
      <c r="P5" s="434"/>
    </row>
    <row r="6" spans="1:16" ht="16" x14ac:dyDescent="0.2">
      <c r="A6" s="204" t="s">
        <v>199</v>
      </c>
      <c r="B6" s="72">
        <v>2500</v>
      </c>
      <c r="C6" s="366" t="s">
        <v>198</v>
      </c>
      <c r="D6" s="366"/>
      <c r="E6" s="366"/>
      <c r="F6" s="366"/>
      <c r="G6" s="367" t="s">
        <v>200</v>
      </c>
      <c r="H6" s="367"/>
      <c r="I6" s="367"/>
      <c r="J6" s="367"/>
      <c r="K6" s="368"/>
      <c r="L6" s="142"/>
      <c r="M6" s="433"/>
      <c r="N6" s="433"/>
      <c r="O6" s="433"/>
      <c r="P6" s="434"/>
    </row>
    <row r="7" spans="1:16" ht="16.5" customHeight="1" thickBot="1" x14ac:dyDescent="0.25">
      <c r="A7" s="205" t="s">
        <v>201</v>
      </c>
      <c r="B7" s="112"/>
      <c r="C7" s="400" t="s">
        <v>198</v>
      </c>
      <c r="D7" s="400"/>
      <c r="E7" s="400"/>
      <c r="F7" s="400"/>
      <c r="G7" s="415"/>
      <c r="H7" s="415"/>
      <c r="I7" s="415"/>
      <c r="J7" s="415"/>
      <c r="K7" s="416"/>
      <c r="L7" s="142"/>
      <c r="M7" s="433"/>
      <c r="N7" s="433"/>
      <c r="O7" s="433"/>
      <c r="P7" s="434"/>
    </row>
    <row r="8" spans="1:16" ht="15" customHeight="1" x14ac:dyDescent="0.2">
      <c r="A8" s="446" t="s">
        <v>202</v>
      </c>
      <c r="B8" s="447"/>
      <c r="C8" s="448"/>
      <c r="D8" s="449"/>
      <c r="E8" s="449"/>
      <c r="F8" s="449"/>
      <c r="G8" s="449"/>
      <c r="H8" s="449"/>
      <c r="I8" s="449"/>
      <c r="J8" s="449"/>
      <c r="K8" s="450"/>
      <c r="L8" s="143"/>
      <c r="M8" s="435" t="s">
        <v>203</v>
      </c>
      <c r="N8" s="433"/>
      <c r="O8" s="433"/>
      <c r="P8" s="434"/>
    </row>
    <row r="9" spans="1:16" ht="16" x14ac:dyDescent="0.2">
      <c r="A9" s="204" t="s">
        <v>204</v>
      </c>
      <c r="B9" s="31">
        <v>4</v>
      </c>
      <c r="C9" s="417" t="s">
        <v>205</v>
      </c>
      <c r="D9" s="418"/>
      <c r="E9" s="418"/>
      <c r="F9" s="418"/>
      <c r="G9" s="418"/>
      <c r="H9" s="418"/>
      <c r="I9" s="418"/>
      <c r="J9" s="418"/>
      <c r="K9" s="419"/>
      <c r="L9" s="143"/>
      <c r="M9" s="435"/>
      <c r="N9" s="433"/>
      <c r="O9" s="433"/>
      <c r="P9" s="434"/>
    </row>
    <row r="10" spans="1:16" ht="16" x14ac:dyDescent="0.2">
      <c r="A10" s="204" t="s">
        <v>206</v>
      </c>
      <c r="B10" s="31">
        <v>10</v>
      </c>
      <c r="C10" s="420"/>
      <c r="D10" s="221"/>
      <c r="E10" s="221"/>
      <c r="F10" s="221"/>
      <c r="G10" s="221"/>
      <c r="H10" s="221"/>
      <c r="I10" s="221"/>
      <c r="J10" s="221"/>
      <c r="K10" s="421"/>
      <c r="L10" s="143"/>
      <c r="M10" s="435"/>
      <c r="N10" s="433"/>
      <c r="O10" s="433"/>
      <c r="P10" s="434"/>
    </row>
    <row r="11" spans="1:16" ht="16" x14ac:dyDescent="0.2">
      <c r="A11" s="204" t="s">
        <v>207</v>
      </c>
      <c r="B11" s="31">
        <v>1</v>
      </c>
      <c r="C11" s="420"/>
      <c r="D11" s="221"/>
      <c r="E11" s="221"/>
      <c r="F11" s="221"/>
      <c r="G11" s="221"/>
      <c r="H11" s="221"/>
      <c r="I11" s="221"/>
      <c r="J11" s="221"/>
      <c r="K11" s="421"/>
      <c r="L11" s="143"/>
      <c r="M11" s="435"/>
      <c r="N11" s="433"/>
      <c r="O11" s="433"/>
      <c r="P11" s="434"/>
    </row>
    <row r="12" spans="1:16" ht="17" thickBot="1" x14ac:dyDescent="0.25">
      <c r="A12" s="205" t="s">
        <v>208</v>
      </c>
      <c r="B12" s="167"/>
      <c r="C12" s="422"/>
      <c r="D12" s="423"/>
      <c r="E12" s="423"/>
      <c r="F12" s="423"/>
      <c r="G12" s="423"/>
      <c r="H12" s="423"/>
      <c r="I12" s="423"/>
      <c r="J12" s="423"/>
      <c r="K12" s="424"/>
      <c r="L12" s="143"/>
      <c r="M12" s="435"/>
      <c r="N12" s="433"/>
      <c r="O12" s="433"/>
      <c r="P12" s="434"/>
    </row>
    <row r="13" spans="1:16" ht="17" customHeight="1" thickBot="1" x14ac:dyDescent="0.25">
      <c r="A13" s="439" t="s">
        <v>209</v>
      </c>
      <c r="B13" s="440"/>
      <c r="C13" s="440"/>
      <c r="D13" s="440"/>
      <c r="E13" s="440"/>
      <c r="F13" s="440"/>
      <c r="G13" s="440"/>
      <c r="H13" s="440"/>
      <c r="I13" s="440"/>
      <c r="J13" s="440"/>
      <c r="K13" s="441"/>
      <c r="L13" s="142"/>
      <c r="M13" s="436"/>
      <c r="N13" s="437"/>
      <c r="O13" s="437"/>
      <c r="P13" s="438"/>
    </row>
    <row r="14" spans="1:16" ht="49.25" customHeight="1" thickBot="1" x14ac:dyDescent="0.25">
      <c r="A14" s="378"/>
      <c r="B14" s="442"/>
      <c r="C14" s="98" t="s">
        <v>210</v>
      </c>
      <c r="D14" s="73" t="s">
        <v>211</v>
      </c>
      <c r="E14" s="98" t="s">
        <v>212</v>
      </c>
      <c r="F14" s="98" t="s">
        <v>213</v>
      </c>
      <c r="G14" s="102" t="s">
        <v>214</v>
      </c>
      <c r="H14" s="98" t="s">
        <v>215</v>
      </c>
      <c r="I14" s="139"/>
      <c r="J14" s="113"/>
      <c r="K14" s="113"/>
      <c r="L14" s="113"/>
      <c r="M14" s="99"/>
      <c r="N14" s="99"/>
      <c r="O14" s="99"/>
      <c r="P14" s="99"/>
    </row>
    <row r="15" spans="1:16" ht="14.5" customHeight="1" thickTop="1" x14ac:dyDescent="0.2">
      <c r="A15" s="443" t="s">
        <v>216</v>
      </c>
      <c r="B15" s="118" t="s">
        <v>217</v>
      </c>
      <c r="C15" s="74">
        <f>SUM(C16:C21)</f>
        <v>52.5</v>
      </c>
      <c r="D15" s="75">
        <f>SUM(D16:D21)</f>
        <v>8</v>
      </c>
      <c r="E15" s="75">
        <f>SUM(E16:E21)</f>
        <v>0</v>
      </c>
      <c r="F15" s="75">
        <f>SUM(F16:F21)</f>
        <v>60.5</v>
      </c>
      <c r="G15" s="75">
        <f>SUM(G16:G21)</f>
        <v>60.5</v>
      </c>
      <c r="H15" s="76">
        <f>G15*51.39</f>
        <v>3109.0950000000003</v>
      </c>
      <c r="I15" s="144"/>
      <c r="J15" s="425" t="s">
        <v>218</v>
      </c>
      <c r="K15" s="425"/>
      <c r="L15" s="426"/>
    </row>
    <row r="16" spans="1:16" x14ac:dyDescent="0.2">
      <c r="A16" s="444"/>
      <c r="B16" s="119" t="s">
        <v>219</v>
      </c>
      <c r="C16" s="174">
        <f>'6. MAQUETTE'!E36*1.5</f>
        <v>52.5</v>
      </c>
      <c r="D16" s="174">
        <f>'6. MAQUETTE'!G36</f>
        <v>8</v>
      </c>
      <c r="E16" s="174">
        <f>'6. MAQUETTE'!I5*2/3</f>
        <v>0</v>
      </c>
      <c r="F16" s="174">
        <f t="shared" ref="F16:F19" si="0">C16+D16+E16</f>
        <v>60.5</v>
      </c>
      <c r="G16" s="175">
        <f>'6. MAQUETTE'!L36</f>
        <v>60.5</v>
      </c>
      <c r="H16" s="176">
        <f>G16*51.39</f>
        <v>3109.0950000000003</v>
      </c>
      <c r="I16" s="144"/>
      <c r="J16" s="427"/>
      <c r="K16" s="427"/>
      <c r="L16" s="428"/>
    </row>
    <row r="17" spans="1:13" x14ac:dyDescent="0.2">
      <c r="A17" s="444"/>
      <c r="B17" s="119" t="s">
        <v>220</v>
      </c>
      <c r="C17" s="174">
        <f>'6. MAQUETTE'!E72*1.5</f>
        <v>0</v>
      </c>
      <c r="D17" s="174">
        <f>'6. MAQUETTE'!G72</f>
        <v>0</v>
      </c>
      <c r="E17" s="174">
        <f>'6. MAQUETTE'!I72*2/3</f>
        <v>0</v>
      </c>
      <c r="F17" s="174">
        <f t="shared" si="0"/>
        <v>0</v>
      </c>
      <c r="G17" s="175">
        <f>'6. MAQUETTE'!L72</f>
        <v>0</v>
      </c>
      <c r="H17" s="176">
        <f t="shared" ref="H17:H21" si="1">G17*51.39</f>
        <v>0</v>
      </c>
      <c r="I17" s="144"/>
      <c r="J17" s="427"/>
      <c r="K17" s="427"/>
      <c r="L17" s="428"/>
    </row>
    <row r="18" spans="1:13" ht="16" thickBot="1" x14ac:dyDescent="0.25">
      <c r="A18" s="444"/>
      <c r="B18" s="119" t="s">
        <v>221</v>
      </c>
      <c r="C18" s="174">
        <f>'6. MAQUETTE'!E108*1.5</f>
        <v>0</v>
      </c>
      <c r="D18" s="174">
        <f>'6. MAQUETTE'!G108</f>
        <v>0</v>
      </c>
      <c r="E18" s="174">
        <f>'6. MAQUETTE'!I108*2/3</f>
        <v>0</v>
      </c>
      <c r="F18" s="174">
        <f t="shared" si="0"/>
        <v>0</v>
      </c>
      <c r="G18" s="175">
        <f>'6. MAQUETTE'!L108</f>
        <v>0</v>
      </c>
      <c r="H18" s="176">
        <f t="shared" si="1"/>
        <v>0</v>
      </c>
      <c r="I18" s="144"/>
      <c r="J18" s="429"/>
      <c r="K18" s="429"/>
      <c r="L18" s="430"/>
      <c r="M18" s="140"/>
    </row>
    <row r="19" spans="1:13" ht="16" thickTop="1" x14ac:dyDescent="0.2">
      <c r="A19" s="444"/>
      <c r="B19" s="119" t="s">
        <v>222</v>
      </c>
      <c r="C19" s="174">
        <f>'6. MAQUETTE'!E144*1.5</f>
        <v>0</v>
      </c>
      <c r="D19" s="174">
        <f>'6. MAQUETTE'!G144</f>
        <v>0</v>
      </c>
      <c r="E19" s="174">
        <f>'6. MAQUETTE'!I144*2/3</f>
        <v>0</v>
      </c>
      <c r="F19" s="174">
        <f t="shared" si="0"/>
        <v>0</v>
      </c>
      <c r="G19" s="175">
        <f>'6. MAQUETTE'!L144</f>
        <v>0</v>
      </c>
      <c r="H19" s="176">
        <f t="shared" si="1"/>
        <v>0</v>
      </c>
      <c r="I19" s="103"/>
      <c r="J19" s="103"/>
      <c r="K19" s="103"/>
      <c r="L19" s="103"/>
    </row>
    <row r="20" spans="1:13" x14ac:dyDescent="0.2">
      <c r="A20" s="444"/>
      <c r="B20" s="119" t="s">
        <v>223</v>
      </c>
      <c r="C20" s="78"/>
      <c r="D20" s="78"/>
      <c r="E20" s="78"/>
      <c r="F20" s="78"/>
      <c r="G20" s="100"/>
      <c r="H20" s="77">
        <f t="shared" si="1"/>
        <v>0</v>
      </c>
      <c r="I20" s="103"/>
      <c r="J20" s="103"/>
      <c r="K20" s="103"/>
      <c r="L20" s="103"/>
    </row>
    <row r="21" spans="1:13" ht="16" thickBot="1" x14ac:dyDescent="0.25">
      <c r="A21" s="445"/>
      <c r="B21" s="120" t="s">
        <v>224</v>
      </c>
      <c r="C21" s="79"/>
      <c r="D21" s="79"/>
      <c r="E21" s="79"/>
      <c r="F21" s="79"/>
      <c r="G21" s="101"/>
      <c r="H21" s="80">
        <f t="shared" si="1"/>
        <v>0</v>
      </c>
      <c r="I21" s="103"/>
      <c r="J21" s="103"/>
      <c r="K21" s="103"/>
      <c r="L21" s="103"/>
    </row>
    <row r="22" spans="1:13" ht="15" customHeight="1" x14ac:dyDescent="0.2">
      <c r="A22" s="380" t="s">
        <v>225</v>
      </c>
      <c r="B22" s="121" t="s">
        <v>226</v>
      </c>
      <c r="C22" s="124"/>
      <c r="D22" s="124"/>
      <c r="E22" s="124"/>
      <c r="F22" s="81">
        <v>573</v>
      </c>
      <c r="G22" s="124"/>
      <c r="H22" s="124"/>
      <c r="I22" s="103"/>
      <c r="J22" s="103"/>
      <c r="K22" s="103"/>
      <c r="L22" s="103"/>
    </row>
    <row r="23" spans="1:13" ht="17" thickBot="1" x14ac:dyDescent="0.25">
      <c r="A23" s="380"/>
      <c r="B23" s="122" t="s">
        <v>227</v>
      </c>
      <c r="C23" s="124"/>
      <c r="D23" s="124"/>
      <c r="E23" s="124"/>
      <c r="F23" s="82">
        <v>1467</v>
      </c>
      <c r="G23" s="124"/>
      <c r="H23" s="124"/>
      <c r="I23" s="103"/>
      <c r="J23" s="145"/>
      <c r="K23" s="145"/>
      <c r="L23" s="145"/>
      <c r="M23" s="146"/>
    </row>
    <row r="24" spans="1:13" ht="43.25" customHeight="1" thickTop="1" thickBot="1" x14ac:dyDescent="0.25">
      <c r="A24" s="381"/>
      <c r="B24" s="123" t="s">
        <v>228</v>
      </c>
      <c r="C24" s="124"/>
      <c r="D24" s="124"/>
      <c r="E24" s="124"/>
      <c r="F24" s="124"/>
      <c r="G24" s="124"/>
      <c r="H24" s="177">
        <f>IF(F15&gt;F22,F23,(F15/F22)*F23)</f>
        <v>154.89267015706807</v>
      </c>
      <c r="J24" s="397" t="s">
        <v>229</v>
      </c>
      <c r="K24" s="398"/>
      <c r="L24" s="398"/>
      <c r="M24" s="399"/>
    </row>
    <row r="25" spans="1:13" ht="15" customHeight="1" x14ac:dyDescent="0.2">
      <c r="A25" s="379" t="s">
        <v>230</v>
      </c>
      <c r="B25" s="104" t="s">
        <v>231</v>
      </c>
      <c r="C25" s="110"/>
      <c r="D25" s="110"/>
      <c r="E25" s="110"/>
      <c r="F25" s="110"/>
      <c r="G25" s="196"/>
      <c r="H25" s="178"/>
      <c r="I25" s="111"/>
      <c r="J25" s="111"/>
      <c r="K25" s="111"/>
      <c r="L25" s="111"/>
    </row>
    <row r="26" spans="1:13" ht="15" customHeight="1" x14ac:dyDescent="0.2">
      <c r="A26" s="380"/>
      <c r="B26" s="104" t="s">
        <v>232</v>
      </c>
      <c r="C26" s="110"/>
      <c r="D26" s="110"/>
      <c r="E26" s="110"/>
      <c r="F26" s="110"/>
      <c r="G26" s="110"/>
      <c r="H26" s="197">
        <v>7300</v>
      </c>
      <c r="I26" s="111"/>
      <c r="J26" s="111"/>
      <c r="K26" s="111"/>
      <c r="L26" s="111"/>
    </row>
    <row r="27" spans="1:13" ht="15" customHeight="1" x14ac:dyDescent="0.2">
      <c r="A27" s="380"/>
      <c r="B27" s="105" t="s">
        <v>233</v>
      </c>
      <c r="C27" s="110"/>
      <c r="D27" s="110"/>
      <c r="E27" s="110"/>
      <c r="F27" s="110"/>
      <c r="G27" s="110"/>
      <c r="H27" s="178"/>
      <c r="I27" s="111"/>
      <c r="J27" s="111"/>
      <c r="K27" s="111"/>
      <c r="L27" s="111"/>
    </row>
    <row r="28" spans="1:13" ht="15" customHeight="1" x14ac:dyDescent="0.2">
      <c r="A28" s="380"/>
      <c r="B28" s="105" t="s">
        <v>234</v>
      </c>
      <c r="C28" s="110"/>
      <c r="D28" s="110"/>
      <c r="E28" s="110"/>
      <c r="F28" s="110"/>
      <c r="G28" s="110"/>
      <c r="H28" s="198"/>
      <c r="I28" s="111"/>
      <c r="J28" s="111"/>
      <c r="K28" s="111"/>
      <c r="L28" s="111"/>
    </row>
    <row r="29" spans="1:13" ht="16" thickBot="1" x14ac:dyDescent="0.25">
      <c r="A29" s="381"/>
      <c r="B29" s="106" t="s">
        <v>235</v>
      </c>
      <c r="C29" s="107"/>
      <c r="D29" s="108"/>
      <c r="E29" s="108"/>
      <c r="F29" s="108"/>
      <c r="G29" s="108"/>
      <c r="H29" s="109">
        <f>SUM(H25:H28)</f>
        <v>7300</v>
      </c>
    </row>
    <row r="30" spans="1:13" ht="16" thickBot="1" x14ac:dyDescent="0.25"/>
    <row r="31" spans="1:13" ht="32" customHeight="1" thickTop="1" thickBot="1" x14ac:dyDescent="0.25">
      <c r="A31" s="382" t="s">
        <v>236</v>
      </c>
      <c r="B31" s="383"/>
      <c r="C31" s="384">
        <f>(H15+H29)/(B4-H24)</f>
        <v>7.2029909371031708</v>
      </c>
      <c r="D31" s="385"/>
      <c r="E31" s="385"/>
      <c r="F31" s="386"/>
      <c r="G31" s="83"/>
      <c r="J31" s="397" t="s">
        <v>237</v>
      </c>
      <c r="K31" s="398"/>
      <c r="L31" s="398"/>
      <c r="M31" s="399"/>
    </row>
    <row r="32" spans="1:13" ht="32" customHeight="1" thickTop="1" thickBot="1" x14ac:dyDescent="0.25">
      <c r="A32" s="387" t="s">
        <v>238</v>
      </c>
      <c r="B32" s="388"/>
      <c r="C32" s="389">
        <f>IF(C31/15&lt;0,"--",IF(C31/15&lt;=1,1,C31/15))</f>
        <v>1</v>
      </c>
      <c r="D32" s="390"/>
      <c r="E32" s="390"/>
      <c r="F32" s="391"/>
      <c r="G32" s="83"/>
    </row>
    <row r="33" spans="1:13" ht="15" customHeight="1" thickBot="1" x14ac:dyDescent="0.25">
      <c r="A33" s="84"/>
      <c r="B33" s="84"/>
      <c r="C33" s="85"/>
      <c r="D33" s="85"/>
      <c r="E33" s="85"/>
      <c r="F33" s="85"/>
      <c r="G33" s="83"/>
    </row>
    <row r="34" spans="1:13" ht="16.25" customHeight="1" thickTop="1" thickBot="1" x14ac:dyDescent="0.25">
      <c r="C34" s="392" t="s">
        <v>239</v>
      </c>
      <c r="E34" s="85"/>
      <c r="F34" s="394" t="s">
        <v>240</v>
      </c>
      <c r="G34" s="395"/>
      <c r="H34" s="396"/>
      <c r="K34" s="361" t="s">
        <v>241</v>
      </c>
      <c r="L34" s="362"/>
      <c r="M34" s="363"/>
    </row>
    <row r="35" spans="1:13" ht="46.25" customHeight="1" thickBot="1" x14ac:dyDescent="0.25">
      <c r="C35" s="393"/>
      <c r="E35" s="85"/>
      <c r="F35" s="86" t="s">
        <v>242</v>
      </c>
      <c r="G35" s="87" t="s">
        <v>243</v>
      </c>
      <c r="H35" s="88" t="s">
        <v>244</v>
      </c>
    </row>
    <row r="36" spans="1:13" ht="16" x14ac:dyDescent="0.2">
      <c r="A36" s="371" t="s">
        <v>245</v>
      </c>
      <c r="B36" s="206" t="s">
        <v>246</v>
      </c>
      <c r="C36" s="207">
        <f>H15*F43</f>
        <v>3109.0950000000003</v>
      </c>
      <c r="D36" s="89"/>
      <c r="E36" s="208" t="s">
        <v>247</v>
      </c>
      <c r="F36" s="173">
        <f>B9</f>
        <v>4</v>
      </c>
      <c r="G36" s="90">
        <f>B4</f>
        <v>1600</v>
      </c>
      <c r="H36" s="91">
        <f>F36*G36</f>
        <v>6400</v>
      </c>
    </row>
    <row r="37" spans="1:13" ht="16" x14ac:dyDescent="0.2">
      <c r="A37" s="372"/>
      <c r="B37" s="209" t="s">
        <v>248</v>
      </c>
      <c r="C37" s="210">
        <f>F40*H24</f>
        <v>2323.390052356021</v>
      </c>
      <c r="D37" s="83"/>
      <c r="E37" s="211" t="s">
        <v>249</v>
      </c>
      <c r="F37" s="173">
        <f>B10</f>
        <v>10</v>
      </c>
      <c r="G37" s="92">
        <f>B5</f>
        <v>300</v>
      </c>
      <c r="H37" s="9">
        <f t="shared" ref="H37:H39" si="2">F37*G37</f>
        <v>3000</v>
      </c>
    </row>
    <row r="38" spans="1:13" ht="17" thickBot="1" x14ac:dyDescent="0.25">
      <c r="A38" s="372"/>
      <c r="B38" s="212" t="s">
        <v>250</v>
      </c>
      <c r="C38" s="213">
        <f>H29</f>
        <v>7300</v>
      </c>
      <c r="D38" s="83"/>
      <c r="E38" s="211" t="s">
        <v>251</v>
      </c>
      <c r="F38" s="173">
        <f>B11</f>
        <v>1</v>
      </c>
      <c r="G38" s="92">
        <f t="shared" ref="G38:G39" si="3">B6</f>
        <v>2500</v>
      </c>
      <c r="H38" s="9">
        <f t="shared" si="2"/>
        <v>2500</v>
      </c>
    </row>
    <row r="39" spans="1:13" ht="17" thickBot="1" x14ac:dyDescent="0.25">
      <c r="A39" s="373"/>
      <c r="B39" s="137" t="s">
        <v>252</v>
      </c>
      <c r="C39" s="138">
        <f>C36+C37+C38</f>
        <v>12732.485052356022</v>
      </c>
      <c r="D39" s="83"/>
      <c r="E39" s="211" t="s">
        <v>253</v>
      </c>
      <c r="F39" s="173">
        <f>B12</f>
        <v>0</v>
      </c>
      <c r="G39" s="92">
        <f t="shared" si="3"/>
        <v>0</v>
      </c>
      <c r="H39" s="9">
        <f t="shared" si="2"/>
        <v>0</v>
      </c>
    </row>
    <row r="40" spans="1:13" ht="17" thickBot="1" x14ac:dyDescent="0.25">
      <c r="A40" s="374"/>
      <c r="B40" s="129" t="s">
        <v>254</v>
      </c>
      <c r="C40" s="214">
        <f>IFERROR(C39/F40,"0 €")</f>
        <v>848.83233682373475</v>
      </c>
      <c r="D40" s="83"/>
      <c r="E40" s="93" t="s">
        <v>70</v>
      </c>
      <c r="F40" s="94">
        <f>SUM(F36:F39)</f>
        <v>15</v>
      </c>
      <c r="G40" s="95"/>
      <c r="H40" s="96">
        <f>SUM(H36:H39)</f>
        <v>11900</v>
      </c>
    </row>
    <row r="41" spans="1:13" ht="17" thickBot="1" x14ac:dyDescent="0.25">
      <c r="A41" s="369" t="s">
        <v>244</v>
      </c>
      <c r="B41" s="130" t="s">
        <v>255</v>
      </c>
      <c r="C41" s="131">
        <f>H36+H37+H38+H39</f>
        <v>11900</v>
      </c>
      <c r="D41" s="83"/>
      <c r="E41" s="377" t="s">
        <v>256</v>
      </c>
      <c r="F41" s="378"/>
      <c r="G41" s="378"/>
      <c r="H41" s="97">
        <f>IFERROR(H40/F40,0)</f>
        <v>793.33333333333337</v>
      </c>
    </row>
    <row r="42" spans="1:13" ht="17" thickBot="1" x14ac:dyDescent="0.25">
      <c r="A42" s="370"/>
      <c r="B42" s="132" t="s">
        <v>256</v>
      </c>
      <c r="C42" s="215">
        <f>IFERROR(C41/F40,"0 €")</f>
        <v>793.33333333333337</v>
      </c>
      <c r="D42" s="83"/>
    </row>
    <row r="43" spans="1:13" ht="17" thickBot="1" x14ac:dyDescent="0.25">
      <c r="A43" s="375" t="s">
        <v>257</v>
      </c>
      <c r="B43" s="134" t="s">
        <v>258</v>
      </c>
      <c r="C43" s="135">
        <f>C41-C39</f>
        <v>-832.4850523560217</v>
      </c>
      <c r="E43" s="114" t="s">
        <v>259</v>
      </c>
      <c r="F43" s="126">
        <f>IF(F40/15&lt;=0,"0",IF(F40/15&lt;=1,1,IF(F40/15&lt;=2,2,IF(F40/15&lt;=3,3,IF(F40/15&lt;=4,4,IF(F40/15&lt;=5,5,IF(F40/15&lt;=6,6,IF(F40/15&lt;=7,7,IF(F40/15&lt;=8,8,F40/15)))))))))</f>
        <v>1</v>
      </c>
    </row>
    <row r="44" spans="1:13" ht="17" thickBot="1" x14ac:dyDescent="0.25">
      <c r="A44" s="376"/>
      <c r="B44" s="136" t="s">
        <v>260</v>
      </c>
      <c r="C44" s="133">
        <f>C42-C40</f>
        <v>-55.499003490401378</v>
      </c>
      <c r="E44" s="127" t="s">
        <v>261</v>
      </c>
    </row>
    <row r="45" spans="1:13" x14ac:dyDescent="0.2">
      <c r="A45" s="70"/>
      <c r="E45" s="128" t="s">
        <v>262</v>
      </c>
    </row>
    <row r="46" spans="1:13" x14ac:dyDescent="0.2">
      <c r="B46" s="125"/>
      <c r="C46" s="125" t="str">
        <f>IF(C43=0,"autofinancé",IF(C43&lt;0,"déficitaire","excédentaire"))</f>
        <v>déficitaire</v>
      </c>
      <c r="E46" s="83"/>
    </row>
    <row r="47" spans="1:13" x14ac:dyDescent="0.2">
      <c r="E47" s="83"/>
    </row>
    <row r="49" spans="1:3" x14ac:dyDescent="0.2">
      <c r="A49" s="168" t="s">
        <v>263</v>
      </c>
      <c r="B49" s="169"/>
      <c r="C49" s="170">
        <f>'2.DESCRIPTION FORMATION'!C70</f>
        <v>18885</v>
      </c>
    </row>
    <row r="51" spans="1:3" ht="16" thickBot="1" x14ac:dyDescent="0.25"/>
    <row r="52" spans="1:3" ht="57.75" customHeight="1" thickBot="1" x14ac:dyDescent="0.25">
      <c r="A52" s="364" t="s">
        <v>264</v>
      </c>
      <c r="B52" s="365"/>
      <c r="C52" s="46"/>
    </row>
  </sheetData>
  <sheetProtection algorithmName="SHA-512" hashValue="OBoTwMIVpRqFwZMarpogCaK2Q4O+uI11H/6N8shyIDo+8nYoAzLlka4LqCc5sAkkdCp0CDIVOzpiA772I4OuLg==" saltValue="zmrt7c4op672XMZ62jV0Dw==" spinCount="100000" sheet="1" objects="1" scenarios="1"/>
  <mergeCells count="38">
    <mergeCell ref="A15:A21"/>
    <mergeCell ref="A22:A24"/>
    <mergeCell ref="A8:B8"/>
    <mergeCell ref="C8:K8"/>
    <mergeCell ref="C5:F5"/>
    <mergeCell ref="G5:K5"/>
    <mergeCell ref="J31:M31"/>
    <mergeCell ref="C7:F7"/>
    <mergeCell ref="A1:K1"/>
    <mergeCell ref="C3:K3"/>
    <mergeCell ref="C4:F4"/>
    <mergeCell ref="G4:K4"/>
    <mergeCell ref="A2:B2"/>
    <mergeCell ref="C2:K2"/>
    <mergeCell ref="G7:K7"/>
    <mergeCell ref="J24:M24"/>
    <mergeCell ref="C9:K12"/>
    <mergeCell ref="J15:L18"/>
    <mergeCell ref="M3:P7"/>
    <mergeCell ref="M8:P13"/>
    <mergeCell ref="A13:K13"/>
    <mergeCell ref="A14:B14"/>
    <mergeCell ref="M1:P1"/>
    <mergeCell ref="K34:M34"/>
    <mergeCell ref="A52:B52"/>
    <mergeCell ref="C6:F6"/>
    <mergeCell ref="G6:K6"/>
    <mergeCell ref="A41:A42"/>
    <mergeCell ref="A36:A40"/>
    <mergeCell ref="A43:A44"/>
    <mergeCell ref="E41:G41"/>
    <mergeCell ref="A25:A29"/>
    <mergeCell ref="A31:B31"/>
    <mergeCell ref="C31:F31"/>
    <mergeCell ref="A32:B32"/>
    <mergeCell ref="C32:F32"/>
    <mergeCell ref="C34:C35"/>
    <mergeCell ref="F34:H34"/>
  </mergeCells>
  <conditionalFormatting sqref="C46 D36">
    <cfRule type="containsText" dxfId="14" priority="3" operator="containsText" text="déf">
      <formula>NOT(ISERROR(SEARCH("déf",C36)))</formula>
    </cfRule>
  </conditionalFormatting>
  <conditionalFormatting sqref="C46">
    <cfRule type="containsText" dxfId="13" priority="1" operator="containsText" text="excédentaire">
      <formula>NOT(ISERROR(SEARCH("excédentaire",C46)))</formula>
    </cfRule>
  </conditionalFormatting>
  <conditionalFormatting sqref="C31:F31">
    <cfRule type="cellIs" dxfId="12" priority="2" operator="lessThan">
      <formula>0</formula>
    </cfRule>
    <cfRule type="cellIs" dxfId="11" priority="6" operator="lessThan">
      <formula>15</formula>
    </cfRule>
    <cfRule type="cellIs" dxfId="10" priority="7" operator="greaterThan">
      <formula>15</formula>
    </cfRule>
  </conditionalFormatting>
  <conditionalFormatting sqref="D36 C46">
    <cfRule type="containsText" dxfId="9" priority="4" operator="containsText" text="jack">
      <formula>NOT(ISERROR(SEARCH("jack",C36)))</formula>
    </cfRule>
    <cfRule type="containsText" dxfId="8" priority="5" operator="containsText" text="autofi">
      <formula>NOT(ISERROR(SEARCH("autofi",C36)))</formula>
    </cfRule>
  </conditionalFormatting>
  <dataValidations disablePrompts="1" count="1">
    <dataValidation type="list" allowBlank="1" showInputMessage="1" showErrorMessage="1" sqref="C52" xr:uid="{00000000-0002-0000-0700-000000000000}">
      <formula1>"Favorable, Défavorable, Favorable avec réserve"</formula1>
    </dataValidation>
  </dataValidations>
  <pageMargins left="0.7" right="0.7" top="0.75" bottom="0.75" header="0.3" footer="0.3"/>
  <pageSetup paperSize="9" scale="46" orientation="portrait" r:id="rId1"/>
  <headerFooter>
    <oddHeader>&amp;L&amp;G</oddHeader>
  </headerFooter>
  <drawing r:id="rId2"/>
  <legacyDrawing r:id="rId3"/>
  <legacyDrawingHF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59999389629810485"/>
  </sheetPr>
  <dimension ref="A1:K10"/>
  <sheetViews>
    <sheetView zoomScale="90" zoomScaleNormal="90" workbookViewId="0">
      <selection activeCell="F15" sqref="F15"/>
    </sheetView>
  </sheetViews>
  <sheetFormatPr baseColWidth="10" defaultColWidth="11.5" defaultRowHeight="15" x14ac:dyDescent="0.2"/>
  <cols>
    <col min="1" max="1" width="62.6640625" customWidth="1"/>
    <col min="2" max="2" width="20.5" customWidth="1"/>
    <col min="3" max="3" width="16.83203125" customWidth="1"/>
    <col min="6" max="6" width="13" customWidth="1"/>
  </cols>
  <sheetData>
    <row r="1" spans="1:11" ht="19" x14ac:dyDescent="0.25">
      <c r="A1" s="453" t="s">
        <v>265</v>
      </c>
      <c r="B1" s="453"/>
      <c r="C1" s="453"/>
      <c r="D1" s="453"/>
      <c r="E1" s="453"/>
      <c r="F1" s="453"/>
      <c r="G1" s="453"/>
      <c r="H1" s="453"/>
      <c r="I1" s="453"/>
      <c r="J1" s="453"/>
      <c r="K1" s="453"/>
    </row>
    <row r="2" spans="1:11" ht="30" customHeight="1" x14ac:dyDescent="0.2">
      <c r="A2" s="451" t="s">
        <v>266</v>
      </c>
      <c r="B2" s="451"/>
      <c r="C2" s="451"/>
      <c r="D2" s="451"/>
      <c r="E2" s="451"/>
      <c r="F2" s="451"/>
      <c r="G2" s="451"/>
      <c r="H2" s="451"/>
      <c r="I2" s="451"/>
      <c r="J2" s="451"/>
      <c r="K2" s="451"/>
    </row>
    <row r="3" spans="1:11" ht="16" x14ac:dyDescent="0.2">
      <c r="A3" s="66" t="s">
        <v>267</v>
      </c>
      <c r="B3" s="12"/>
      <c r="C3" s="454" t="s">
        <v>268</v>
      </c>
      <c r="D3" s="454"/>
      <c r="E3" s="454" t="s">
        <v>269</v>
      </c>
      <c r="F3" s="454"/>
      <c r="G3" s="454"/>
      <c r="H3" s="454"/>
      <c r="I3" s="454"/>
      <c r="J3" s="454"/>
      <c r="K3" s="454"/>
    </row>
    <row r="4" spans="1:11" ht="16" x14ac:dyDescent="0.2">
      <c r="A4" s="66" t="s">
        <v>270</v>
      </c>
      <c r="B4" s="12"/>
      <c r="C4" s="454" t="s">
        <v>268</v>
      </c>
      <c r="D4" s="454"/>
      <c r="E4" s="454" t="s">
        <v>269</v>
      </c>
      <c r="F4" s="454"/>
      <c r="G4" s="454"/>
      <c r="H4" s="454"/>
      <c r="I4" s="454"/>
      <c r="J4" s="454"/>
      <c r="K4" s="454"/>
    </row>
    <row r="5" spans="1:11" ht="27.75" customHeight="1" x14ac:dyDescent="0.2">
      <c r="A5" s="66" t="s">
        <v>271</v>
      </c>
      <c r="B5" s="21"/>
      <c r="C5" s="454" t="s">
        <v>268</v>
      </c>
      <c r="D5" s="454"/>
      <c r="E5" s="456" t="s">
        <v>272</v>
      </c>
      <c r="F5" s="457"/>
      <c r="G5" s="457"/>
      <c r="H5" s="457"/>
      <c r="I5" s="457"/>
      <c r="J5" s="457"/>
      <c r="K5" s="458"/>
    </row>
    <row r="6" spans="1:11" ht="39.75" customHeight="1" x14ac:dyDescent="0.2">
      <c r="A6" s="67" t="s">
        <v>273</v>
      </c>
      <c r="B6" s="47"/>
      <c r="C6" s="455" t="s">
        <v>268</v>
      </c>
      <c r="D6" s="455"/>
      <c r="E6" s="456" t="s">
        <v>272</v>
      </c>
      <c r="F6" s="457"/>
      <c r="G6" s="457"/>
      <c r="H6" s="457"/>
      <c r="I6" s="457"/>
      <c r="J6" s="457"/>
      <c r="K6" s="458"/>
    </row>
    <row r="7" spans="1:11" ht="16" x14ac:dyDescent="0.2">
      <c r="A7" s="452" t="s">
        <v>274</v>
      </c>
      <c r="B7" s="452"/>
      <c r="C7" s="452"/>
      <c r="D7" s="452"/>
      <c r="E7" s="452"/>
      <c r="F7" s="452"/>
      <c r="G7" s="452"/>
      <c r="H7" s="452"/>
      <c r="I7" s="452"/>
      <c r="J7" s="452"/>
      <c r="K7" s="452"/>
    </row>
    <row r="8" spans="1:11" ht="30.75" customHeight="1" x14ac:dyDescent="0.2">
      <c r="A8" s="66" t="s">
        <v>275</v>
      </c>
      <c r="B8" s="21"/>
      <c r="C8" s="455" t="s">
        <v>268</v>
      </c>
      <c r="D8" s="455"/>
      <c r="E8" s="456" t="s">
        <v>272</v>
      </c>
      <c r="F8" s="457"/>
      <c r="G8" s="457"/>
      <c r="H8" s="457"/>
      <c r="I8" s="457"/>
      <c r="J8" s="457"/>
      <c r="K8" s="458"/>
    </row>
    <row r="9" spans="1:11" ht="34.5" customHeight="1" x14ac:dyDescent="0.2">
      <c r="A9" s="66" t="s">
        <v>276</v>
      </c>
      <c r="B9" s="21"/>
      <c r="C9" s="455" t="s">
        <v>268</v>
      </c>
      <c r="D9" s="455"/>
      <c r="E9" s="456" t="s">
        <v>272</v>
      </c>
      <c r="F9" s="457"/>
      <c r="G9" s="457"/>
      <c r="H9" s="457"/>
      <c r="I9" s="457"/>
      <c r="J9" s="457"/>
      <c r="K9" s="458"/>
    </row>
    <row r="10" spans="1:11" ht="17.25" customHeight="1" x14ac:dyDescent="0.2">
      <c r="A10" s="2" t="s">
        <v>277</v>
      </c>
    </row>
  </sheetData>
  <mergeCells count="15">
    <mergeCell ref="C8:D8"/>
    <mergeCell ref="C9:D9"/>
    <mergeCell ref="E8:K8"/>
    <mergeCell ref="E9:K9"/>
    <mergeCell ref="E5:K5"/>
    <mergeCell ref="E6:K6"/>
    <mergeCell ref="C5:D5"/>
    <mergeCell ref="A2:K2"/>
    <mergeCell ref="A7:K7"/>
    <mergeCell ref="A1:K1"/>
    <mergeCell ref="E3:K3"/>
    <mergeCell ref="E4:K4"/>
    <mergeCell ref="C3:D3"/>
    <mergeCell ref="C4:D4"/>
    <mergeCell ref="C6:D6"/>
  </mergeCells>
  <conditionalFormatting sqref="B4:C6">
    <cfRule type="expression" dxfId="7" priority="11" stopIfTrue="1">
      <formula>#REF!&lt;&gt;"Favorable"</formula>
    </cfRule>
  </conditionalFormatting>
  <conditionalFormatting sqref="B8:C9">
    <cfRule type="expression" dxfId="6" priority="5" stopIfTrue="1">
      <formula>#REF!&lt;&gt;"Favorable"</formula>
    </cfRule>
  </conditionalFormatting>
  <conditionalFormatting sqref="C3:C6">
    <cfRule type="expression" dxfId="5" priority="10">
      <formula>($B$20="Non")</formula>
    </cfRule>
  </conditionalFormatting>
  <conditionalFormatting sqref="C4:C6">
    <cfRule type="expression" dxfId="4" priority="9">
      <formula>($B$21="Non")</formula>
    </cfRule>
  </conditionalFormatting>
  <conditionalFormatting sqref="C8:C9">
    <cfRule type="expression" dxfId="3" priority="3">
      <formula>($B$21="Non")</formula>
    </cfRule>
    <cfRule type="expression" dxfId="2" priority="4">
      <formula>($B$20="Non")</formula>
    </cfRule>
  </conditionalFormatting>
  <conditionalFormatting sqref="E3:E6">
    <cfRule type="expression" dxfId="1" priority="6">
      <formula>($B$20="Non")</formula>
    </cfRule>
  </conditionalFormatting>
  <conditionalFormatting sqref="E8:E9">
    <cfRule type="expression" dxfId="0" priority="1">
      <formula>($B$20="Non")</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800-000000000000}">
          <x14:formula1>
            <xm:f>Données!$B$4:$B$6</xm:f>
          </x14:formula1>
          <xm:sqref>B5:B6 B9</xm:sqref>
        </x14:dataValidation>
        <x14:dataValidation type="list" allowBlank="1" showInputMessage="1" showErrorMessage="1" xr:uid="{00000000-0002-0000-0800-000001000000}">
          <x14:formula1>
            <xm:f>Données!$B$2:$B$3</xm:f>
          </x14:formula1>
          <xm:sqref>B3:B4</xm:sqref>
        </x14:dataValidation>
        <x14:dataValidation type="list" allowBlank="1" showInputMessage="1" showErrorMessage="1" xr:uid="{00000000-0002-0000-0800-000002000000}">
          <x14:formula1>
            <xm:f>Données!$B$5:$B$7</xm:f>
          </x14:formula1>
          <xm:sqref>B8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249977111117893"/>
  </sheetPr>
  <dimension ref="A1:C20"/>
  <sheetViews>
    <sheetView zoomScale="90" zoomScaleNormal="90" workbookViewId="0">
      <selection activeCell="B38" sqref="B38"/>
    </sheetView>
  </sheetViews>
  <sheetFormatPr baseColWidth="10" defaultColWidth="11.5" defaultRowHeight="15" x14ac:dyDescent="0.2"/>
  <cols>
    <col min="1" max="1" width="58" customWidth="1"/>
    <col min="2" max="2" width="71.5" customWidth="1"/>
    <col min="3" max="3" width="37.5" customWidth="1"/>
  </cols>
  <sheetData>
    <row r="1" spans="1:3" ht="20" thickBot="1" x14ac:dyDescent="0.3">
      <c r="A1" s="268" t="s">
        <v>278</v>
      </c>
      <c r="B1" s="269"/>
      <c r="C1" s="269"/>
    </row>
    <row r="2" spans="1:3" ht="16" thickBot="1" x14ac:dyDescent="0.25">
      <c r="A2" s="287" t="s">
        <v>279</v>
      </c>
      <c r="B2" s="287"/>
      <c r="C2" s="287"/>
    </row>
    <row r="3" spans="1:3" ht="17" thickBot="1" x14ac:dyDescent="0.25">
      <c r="A3" s="459" t="s">
        <v>280</v>
      </c>
      <c r="B3" s="460"/>
      <c r="C3" s="461"/>
    </row>
    <row r="4" spans="1:3" ht="16" x14ac:dyDescent="0.2">
      <c r="A4" s="38"/>
      <c r="B4" s="38" t="s">
        <v>281</v>
      </c>
      <c r="C4" s="38" t="s">
        <v>282</v>
      </c>
    </row>
    <row r="5" spans="1:3" ht="16" x14ac:dyDescent="0.2">
      <c r="A5" s="39" t="s">
        <v>283</v>
      </c>
      <c r="B5" s="10"/>
      <c r="C5" s="11"/>
    </row>
    <row r="6" spans="1:3" ht="16" x14ac:dyDescent="0.2">
      <c r="A6" s="39" t="s">
        <v>284</v>
      </c>
      <c r="B6" s="40">
        <v>0</v>
      </c>
      <c r="C6" s="40">
        <v>0</v>
      </c>
    </row>
    <row r="7" spans="1:3" x14ac:dyDescent="0.2">
      <c r="A7" s="41" t="s">
        <v>285</v>
      </c>
      <c r="B7" s="42"/>
      <c r="C7" s="11"/>
    </row>
    <row r="8" spans="1:3" x14ac:dyDescent="0.2">
      <c r="A8" s="41" t="s">
        <v>286</v>
      </c>
      <c r="B8" s="42"/>
      <c r="C8" s="43"/>
    </row>
    <row r="9" spans="1:3" ht="16" x14ac:dyDescent="0.2">
      <c r="A9" s="39" t="s">
        <v>287</v>
      </c>
      <c r="B9" s="42"/>
      <c r="C9" s="43"/>
    </row>
    <row r="10" spans="1:3" ht="16" x14ac:dyDescent="0.2">
      <c r="A10" s="39" t="s">
        <v>288</v>
      </c>
      <c r="B10" s="42"/>
      <c r="C10" s="43"/>
    </row>
    <row r="11" spans="1:3" x14ac:dyDescent="0.2">
      <c r="A11" s="41" t="s">
        <v>289</v>
      </c>
      <c r="B11" s="42"/>
      <c r="C11" s="43"/>
    </row>
    <row r="12" spans="1:3" x14ac:dyDescent="0.2">
      <c r="A12" s="41" t="s">
        <v>290</v>
      </c>
      <c r="B12" s="42"/>
      <c r="C12" s="44"/>
    </row>
    <row r="13" spans="1:3" ht="16" x14ac:dyDescent="0.2">
      <c r="A13" s="39" t="s">
        <v>291</v>
      </c>
      <c r="B13" s="42"/>
      <c r="C13" s="44"/>
    </row>
    <row r="14" spans="1:3" ht="16" x14ac:dyDescent="0.2">
      <c r="A14" s="39" t="s">
        <v>292</v>
      </c>
      <c r="B14" s="42"/>
      <c r="C14" s="44"/>
    </row>
    <row r="15" spans="1:3" x14ac:dyDescent="0.2">
      <c r="A15" s="41" t="s">
        <v>293</v>
      </c>
      <c r="B15" s="42"/>
      <c r="C15" s="44"/>
    </row>
    <row r="19" spans="1:2" ht="16" thickBot="1" x14ac:dyDescent="0.25"/>
    <row r="20" spans="1:2" ht="65.25" customHeight="1" thickBot="1" x14ac:dyDescent="0.25">
      <c r="A20" s="45" t="s">
        <v>294</v>
      </c>
      <c r="B20" s="46"/>
    </row>
  </sheetData>
  <mergeCells count="3">
    <mergeCell ref="A1:C1"/>
    <mergeCell ref="A3:C3"/>
    <mergeCell ref="A2:C2"/>
  </mergeCells>
  <dataValidations count="1">
    <dataValidation type="list" allowBlank="1" showInputMessage="1" showErrorMessage="1" sqref="B20" xr:uid="{00000000-0002-0000-0900-000000000000}">
      <formula1>"Favorable, Défavorable, Favorable avec réserve"</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53"/>
  <sheetViews>
    <sheetView workbookViewId="0">
      <selection activeCell="B14" sqref="B14"/>
    </sheetView>
  </sheetViews>
  <sheetFormatPr baseColWidth="10" defaultColWidth="11.5" defaultRowHeight="15" x14ac:dyDescent="0.2"/>
  <cols>
    <col min="7" max="7" width="66.5" bestFit="1" customWidth="1"/>
    <col min="11" max="11" width="18.33203125" bestFit="1" customWidth="1"/>
  </cols>
  <sheetData>
    <row r="1" spans="1:12" x14ac:dyDescent="0.2">
      <c r="A1" t="s">
        <v>295</v>
      </c>
      <c r="D1" t="s">
        <v>296</v>
      </c>
      <c r="F1" t="s">
        <v>297</v>
      </c>
      <c r="G1" t="s">
        <v>298</v>
      </c>
      <c r="H1" t="s">
        <v>299</v>
      </c>
      <c r="I1" t="s">
        <v>300</v>
      </c>
      <c r="J1" t="s">
        <v>301</v>
      </c>
      <c r="K1" t="s">
        <v>302</v>
      </c>
      <c r="L1" t="s">
        <v>303</v>
      </c>
    </row>
    <row r="2" spans="1:12" x14ac:dyDescent="0.2">
      <c r="A2" t="s">
        <v>304</v>
      </c>
      <c r="B2" t="s">
        <v>24</v>
      </c>
      <c r="C2" t="s">
        <v>305</v>
      </c>
      <c r="D2" t="s">
        <v>5</v>
      </c>
      <c r="E2" t="s">
        <v>306</v>
      </c>
      <c r="F2" t="s">
        <v>307</v>
      </c>
      <c r="G2" t="s">
        <v>308</v>
      </c>
      <c r="H2" t="s">
        <v>309</v>
      </c>
      <c r="I2" t="s">
        <v>310</v>
      </c>
      <c r="J2" t="s">
        <v>31</v>
      </c>
      <c r="K2" t="s">
        <v>183</v>
      </c>
      <c r="L2" t="s">
        <v>311</v>
      </c>
    </row>
    <row r="3" spans="1:12" x14ac:dyDescent="0.2">
      <c r="A3" t="s">
        <v>312</v>
      </c>
      <c r="B3" t="s">
        <v>34</v>
      </c>
      <c r="C3" t="s">
        <v>151</v>
      </c>
      <c r="D3" t="s">
        <v>313</v>
      </c>
      <c r="E3" t="s">
        <v>314</v>
      </c>
      <c r="F3" t="s">
        <v>315</v>
      </c>
      <c r="G3" t="s">
        <v>316</v>
      </c>
      <c r="H3" t="s">
        <v>317</v>
      </c>
      <c r="I3" t="s">
        <v>318</v>
      </c>
      <c r="J3" t="s">
        <v>319</v>
      </c>
      <c r="K3" t="s">
        <v>320</v>
      </c>
      <c r="L3" t="s">
        <v>321</v>
      </c>
    </row>
    <row r="4" spans="1:12" x14ac:dyDescent="0.2">
      <c r="A4" t="s">
        <v>322</v>
      </c>
      <c r="D4" t="s">
        <v>323</v>
      </c>
      <c r="E4" t="s">
        <v>324</v>
      </c>
      <c r="F4" t="s">
        <v>325</v>
      </c>
      <c r="G4" t="s">
        <v>326</v>
      </c>
      <c r="H4" t="s">
        <v>327</v>
      </c>
      <c r="I4" t="s">
        <v>3</v>
      </c>
      <c r="J4" t="s">
        <v>328</v>
      </c>
      <c r="K4" t="s">
        <v>329</v>
      </c>
    </row>
    <row r="5" spans="1:12" x14ac:dyDescent="0.2">
      <c r="A5" t="s">
        <v>330</v>
      </c>
      <c r="B5" t="s">
        <v>331</v>
      </c>
      <c r="D5" t="s">
        <v>332</v>
      </c>
      <c r="E5" t="s">
        <v>333</v>
      </c>
      <c r="F5" t="s">
        <v>334</v>
      </c>
      <c r="G5" t="s">
        <v>335</v>
      </c>
      <c r="H5" t="s">
        <v>336</v>
      </c>
      <c r="J5" t="s">
        <v>337</v>
      </c>
    </row>
    <row r="6" spans="1:12" x14ac:dyDescent="0.2">
      <c r="B6" t="s">
        <v>338</v>
      </c>
      <c r="D6" t="s">
        <v>339</v>
      </c>
      <c r="E6" t="s">
        <v>340</v>
      </c>
      <c r="F6" t="s">
        <v>14</v>
      </c>
      <c r="G6" t="s">
        <v>341</v>
      </c>
      <c r="J6" t="s">
        <v>342</v>
      </c>
    </row>
    <row r="7" spans="1:12" x14ac:dyDescent="0.2">
      <c r="B7" t="s">
        <v>343</v>
      </c>
      <c r="D7" t="s">
        <v>344</v>
      </c>
      <c r="E7" t="s">
        <v>345</v>
      </c>
      <c r="F7" t="s">
        <v>346</v>
      </c>
      <c r="G7" t="s">
        <v>347</v>
      </c>
      <c r="J7" t="s">
        <v>348</v>
      </c>
    </row>
    <row r="8" spans="1:12" x14ac:dyDescent="0.2">
      <c r="D8" t="s">
        <v>349</v>
      </c>
      <c r="E8" t="s">
        <v>350</v>
      </c>
      <c r="F8" t="s">
        <v>351</v>
      </c>
      <c r="G8" t="s">
        <v>352</v>
      </c>
    </row>
    <row r="9" spans="1:12" x14ac:dyDescent="0.2">
      <c r="D9" t="s">
        <v>353</v>
      </c>
      <c r="G9" t="s">
        <v>354</v>
      </c>
    </row>
    <row r="10" spans="1:12" x14ac:dyDescent="0.2">
      <c r="D10" t="s">
        <v>355</v>
      </c>
      <c r="G10" t="s">
        <v>356</v>
      </c>
    </row>
    <row r="11" spans="1:12" x14ac:dyDescent="0.2">
      <c r="D11" t="s">
        <v>357</v>
      </c>
      <c r="G11" t="s">
        <v>358</v>
      </c>
    </row>
    <row r="12" spans="1:12" x14ac:dyDescent="0.2">
      <c r="D12" t="s">
        <v>359</v>
      </c>
      <c r="G12" t="s">
        <v>360</v>
      </c>
    </row>
    <row r="13" spans="1:12" x14ac:dyDescent="0.2">
      <c r="D13" t="s">
        <v>361</v>
      </c>
      <c r="G13" t="s">
        <v>362</v>
      </c>
    </row>
    <row r="14" spans="1:12" x14ac:dyDescent="0.2">
      <c r="D14" t="s">
        <v>363</v>
      </c>
      <c r="G14" t="s">
        <v>364</v>
      </c>
    </row>
    <row r="15" spans="1:12" x14ac:dyDescent="0.2">
      <c r="D15" t="s">
        <v>365</v>
      </c>
      <c r="G15" t="s">
        <v>366</v>
      </c>
    </row>
    <row r="16" spans="1:12" x14ac:dyDescent="0.2">
      <c r="D16" t="s">
        <v>367</v>
      </c>
      <c r="G16" t="s">
        <v>368</v>
      </c>
    </row>
    <row r="17" spans="4:7" x14ac:dyDescent="0.2">
      <c r="D17" t="s">
        <v>369</v>
      </c>
      <c r="G17" t="s">
        <v>370</v>
      </c>
    </row>
    <row r="18" spans="4:7" x14ac:dyDescent="0.2">
      <c r="D18" t="s">
        <v>371</v>
      </c>
      <c r="G18" t="s">
        <v>372</v>
      </c>
    </row>
    <row r="19" spans="4:7" x14ac:dyDescent="0.2">
      <c r="D19" t="s">
        <v>373</v>
      </c>
      <c r="G19" t="s">
        <v>374</v>
      </c>
    </row>
    <row r="20" spans="4:7" x14ac:dyDescent="0.2">
      <c r="G20" t="s">
        <v>375</v>
      </c>
    </row>
    <row r="21" spans="4:7" x14ac:dyDescent="0.2">
      <c r="G21" t="s">
        <v>7</v>
      </c>
    </row>
    <row r="22" spans="4:7" x14ac:dyDescent="0.2">
      <c r="G22" t="s">
        <v>376</v>
      </c>
    </row>
    <row r="23" spans="4:7" x14ac:dyDescent="0.2">
      <c r="G23" t="s">
        <v>377</v>
      </c>
    </row>
    <row r="24" spans="4:7" x14ac:dyDescent="0.2">
      <c r="G24" t="s">
        <v>378</v>
      </c>
    </row>
    <row r="25" spans="4:7" x14ac:dyDescent="0.2">
      <c r="G25" t="s">
        <v>379</v>
      </c>
    </row>
    <row r="26" spans="4:7" x14ac:dyDescent="0.2">
      <c r="G26" t="s">
        <v>380</v>
      </c>
    </row>
    <row r="27" spans="4:7" x14ac:dyDescent="0.2">
      <c r="G27" t="s">
        <v>381</v>
      </c>
    </row>
    <row r="28" spans="4:7" x14ac:dyDescent="0.2">
      <c r="G28" t="s">
        <v>382</v>
      </c>
    </row>
    <row r="29" spans="4:7" x14ac:dyDescent="0.2">
      <c r="G29" t="s">
        <v>383</v>
      </c>
    </row>
    <row r="30" spans="4:7" x14ac:dyDescent="0.2">
      <c r="G30" t="s">
        <v>384</v>
      </c>
    </row>
    <row r="31" spans="4:7" x14ac:dyDescent="0.2">
      <c r="G31" t="s">
        <v>385</v>
      </c>
    </row>
    <row r="32" spans="4:7" x14ac:dyDescent="0.2">
      <c r="G32" t="s">
        <v>386</v>
      </c>
    </row>
    <row r="33" spans="7:7" x14ac:dyDescent="0.2">
      <c r="G33" t="s">
        <v>387</v>
      </c>
    </row>
    <row r="34" spans="7:7" x14ac:dyDescent="0.2">
      <c r="G34" t="s">
        <v>388</v>
      </c>
    </row>
    <row r="35" spans="7:7" x14ac:dyDescent="0.2">
      <c r="G35" t="s">
        <v>389</v>
      </c>
    </row>
    <row r="36" spans="7:7" x14ac:dyDescent="0.2">
      <c r="G36" t="s">
        <v>390</v>
      </c>
    </row>
    <row r="37" spans="7:7" x14ac:dyDescent="0.2">
      <c r="G37" t="s">
        <v>391</v>
      </c>
    </row>
    <row r="38" spans="7:7" x14ac:dyDescent="0.2">
      <c r="G38" t="s">
        <v>392</v>
      </c>
    </row>
    <row r="39" spans="7:7" x14ac:dyDescent="0.2">
      <c r="G39" t="s">
        <v>393</v>
      </c>
    </row>
    <row r="40" spans="7:7" x14ac:dyDescent="0.2">
      <c r="G40" t="s">
        <v>394</v>
      </c>
    </row>
    <row r="41" spans="7:7" x14ac:dyDescent="0.2">
      <c r="G41" t="s">
        <v>395</v>
      </c>
    </row>
    <row r="42" spans="7:7" x14ac:dyDescent="0.2">
      <c r="G42" t="s">
        <v>396</v>
      </c>
    </row>
    <row r="43" spans="7:7" x14ac:dyDescent="0.2">
      <c r="G43" t="s">
        <v>397</v>
      </c>
    </row>
    <row r="44" spans="7:7" x14ac:dyDescent="0.2">
      <c r="G44" t="s">
        <v>398</v>
      </c>
    </row>
    <row r="45" spans="7:7" x14ac:dyDescent="0.2">
      <c r="G45" t="s">
        <v>399</v>
      </c>
    </row>
    <row r="46" spans="7:7" x14ac:dyDescent="0.2">
      <c r="G46" t="s">
        <v>400</v>
      </c>
    </row>
    <row r="47" spans="7:7" x14ac:dyDescent="0.2">
      <c r="G47" t="s">
        <v>401</v>
      </c>
    </row>
    <row r="48" spans="7:7" x14ac:dyDescent="0.2">
      <c r="G48" t="s">
        <v>402</v>
      </c>
    </row>
    <row r="49" spans="7:7" x14ac:dyDescent="0.2">
      <c r="G49" t="s">
        <v>403</v>
      </c>
    </row>
    <row r="50" spans="7:7" x14ac:dyDescent="0.2">
      <c r="G50" t="s">
        <v>404</v>
      </c>
    </row>
    <row r="51" spans="7:7" x14ac:dyDescent="0.2">
      <c r="G51" t="s">
        <v>405</v>
      </c>
    </row>
    <row r="52" spans="7:7" x14ac:dyDescent="0.2">
      <c r="G52" t="s">
        <v>406</v>
      </c>
    </row>
    <row r="53" spans="7:7" x14ac:dyDescent="0.2">
      <c r="G53" t="s">
        <v>407</v>
      </c>
    </row>
  </sheetData>
  <sortState xmlns:xlrd2="http://schemas.microsoft.com/office/spreadsheetml/2017/richdata2" ref="G2:G53">
    <sortCondition ref="G2"/>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7BDE277630BB642B4EB5844137626A0" ma:contentTypeVersion="18" ma:contentTypeDescription="Crée un document." ma:contentTypeScope="" ma:versionID="1dfb54d9dedb236895bb6fbddd7184b5">
  <xsd:schema xmlns:xsd="http://www.w3.org/2001/XMLSchema" xmlns:xs="http://www.w3.org/2001/XMLSchema" xmlns:p="http://schemas.microsoft.com/office/2006/metadata/properties" xmlns:ns2="aed399cb-1f1a-4adb-bc0c-c21a8083799a" xmlns:ns3="72c3e020-fc66-437b-b303-2fd699dc3af2" targetNamespace="http://schemas.microsoft.com/office/2006/metadata/properties" ma:root="true" ma:fieldsID="0b8a5b221864ca75e53b7029c71dcb94" ns2:_="" ns3:_="">
    <xsd:import namespace="aed399cb-1f1a-4adb-bc0c-c21a8083799a"/>
    <xsd:import namespace="72c3e020-fc66-437b-b303-2fd699dc3a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KeyPoints" minOccurs="0"/>
                <xsd:element ref="ns3:MediaServiceKeyPoints"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d399cb-1f1a-4adb-bc0c-c21a8083799a"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767b6ae3-79b2-438f-9e9f-dcaaedb935be}" ma:internalName="TaxCatchAll" ma:showField="CatchAllData" ma:web="aed399cb-1f1a-4adb-bc0c-c21a8083799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2c3e020-fc66-437b-b303-2fd699dc3af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e741edfd-2169-4bab-b116-ba96bcb059c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2c3e020-fc66-437b-b303-2fd699dc3af2">
      <Terms xmlns="http://schemas.microsoft.com/office/infopath/2007/PartnerControls"/>
    </lcf76f155ced4ddcb4097134ff3c332f>
    <TaxCatchAll xmlns="aed399cb-1f1a-4adb-bc0c-c21a8083799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BB614ED-2841-4CA0-A2AB-17C0E36AAD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d399cb-1f1a-4adb-bc0c-c21a8083799a"/>
    <ds:schemaRef ds:uri="72c3e020-fc66-437b-b303-2fd699dc3a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682E811-B64C-45F7-90AC-EDC3BCFF1941}">
  <ds:schemaRefs>
    <ds:schemaRef ds:uri="http://purl.org/dc/terms/"/>
    <ds:schemaRef ds:uri="http://www.w3.org/XML/1998/namespace"/>
    <ds:schemaRef ds:uri="http://schemas.microsoft.com/office/2006/documentManagement/types"/>
    <ds:schemaRef ds:uri="http://purl.org/dc/elements/1.1/"/>
    <ds:schemaRef ds:uri="aed399cb-1f1a-4adb-bc0c-c21a8083799a"/>
    <ds:schemaRef ds:uri="http://schemas.microsoft.com/office/2006/metadata/properties"/>
    <ds:schemaRef ds:uri="http://purl.org/dc/dcmitype/"/>
    <ds:schemaRef ds:uri="http://schemas.microsoft.com/office/infopath/2007/PartnerControls"/>
    <ds:schemaRef ds:uri="http://schemas.openxmlformats.org/package/2006/metadata/core-properties"/>
    <ds:schemaRef ds:uri="72c3e020-fc66-437b-b303-2fd699dc3af2"/>
  </ds:schemaRefs>
</ds:datastoreItem>
</file>

<file path=customXml/itemProps3.xml><?xml version="1.0" encoding="utf-8"?>
<ds:datastoreItem xmlns:ds="http://schemas.openxmlformats.org/officeDocument/2006/customXml" ds:itemID="{59661196-8614-4C3B-8DE4-72B6DCB3265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Feuilles de calcul</vt:lpstr>
      </vt:variant>
      <vt:variant>
        <vt:i4>11</vt:i4>
      </vt:variant>
      <vt:variant>
        <vt:lpstr>Plages nommées</vt:lpstr>
      </vt:variant>
      <vt:variant>
        <vt:i4>3</vt:i4>
      </vt:variant>
    </vt:vector>
  </HeadingPairs>
  <TitlesOfParts>
    <vt:vector size="14" baseType="lpstr">
      <vt:lpstr>NOTICE</vt:lpstr>
      <vt:lpstr>1. NOTE PRESENTATION</vt:lpstr>
      <vt:lpstr>2.DESCRIPTION FORMATION</vt:lpstr>
      <vt:lpstr>3. ETUDE MARCHE PRIX</vt:lpstr>
      <vt:lpstr>4. EQUIPE PEDAGOGIQUE</vt:lpstr>
      <vt:lpstr>5. SELECTION</vt:lpstr>
      <vt:lpstr>6. MAQUETTE</vt:lpstr>
      <vt:lpstr>7. SOUTENABILITE FIN</vt:lpstr>
      <vt:lpstr>8. Suivi du processus</vt:lpstr>
      <vt:lpstr>9. SOUTENABILITE RH</vt:lpstr>
      <vt:lpstr>Données</vt:lpstr>
      <vt:lpstr>'1. NOTE PRESENTATION'!Zone_d_impression</vt:lpstr>
      <vt:lpstr>'4. EQUIPE PEDAGOGIQUE'!Zone_d_impression</vt:lpstr>
      <vt:lpstr>NOTICE!Zone_d_impression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2025-03-31T11:51:17Z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0x01010027BDE277630BB642B4EB5844137626A0</vt:lpwstr>
  </property>
  <property fmtid="{D5CDD505-2E9C-101B-9397-08002B2CF9AE}" pid="3" name="MediaServiceImageTags">
    <vt:lpwstr/>
  </property>
</Properties>
</file>